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riterios para la integracion de informe semestral 2023\Formatos\4.7. ED\4.7.2. ED\"/>
    </mc:Choice>
  </mc:AlternateContent>
  <bookViews>
    <workbookView xWindow="0" yWindow="0" windowWidth="28800" windowHeight="11745" firstSheet="22" activeTab="3"/>
  </bookViews>
  <sheets>
    <sheet name="presidencia" sheetId="9" r:id="rId1"/>
    <sheet name="sindicatura" sheetId="10" r:id="rId2"/>
    <sheet name="regidurias" sheetId="11" r:id="rId3"/>
    <sheet name="secr.gral" sheetId="12" r:id="rId4"/>
    <sheet name="cord.comu.social" sheetId="14" r:id="rId5"/>
    <sheet name="obra pub" sheetId="15" r:id="rId6"/>
    <sheet name="tesoreria" sheetId="16" r:id="rId7"/>
    <sheet name="OCI" sheetId="17" r:id="rId8"/>
    <sheet name="eva.desmpeño" sheetId="38" r:id="rId9"/>
    <sheet name="Uni.trasp" sheetId="18" r:id="rId10"/>
    <sheet name="reg.civil" sheetId="19" r:id="rId11"/>
    <sheet name="des.rural" sheetId="20" r:id="rId12"/>
    <sheet name="dir.secr.mujer" sheetId="33" r:id="rId13"/>
    <sheet name="des.social" sheetId="21" r:id="rId14"/>
    <sheet name="serv.pub" sheetId="22" r:id="rId15"/>
    <sheet name="edu y cultura" sheetId="23" r:id="rId16"/>
    <sheet name="dif" sheetId="24" r:id="rId17"/>
    <sheet name="asuntos.indi." sheetId="25" r:id="rId18"/>
    <sheet name="deportes" sheetId="34" r:id="rId19"/>
    <sheet name="salud" sheetId="35" r:id="rId20"/>
    <sheet name="albergue" sheetId="36" r:id="rId21"/>
    <sheet name="direc.juventud" sheetId="37" r:id="rId22"/>
    <sheet name="transito" sheetId="27" r:id="rId23"/>
    <sheet name="prot. civil" sheetId="28" r:id="rId24"/>
    <sheet name="dir.seguridad" sheetId="29" r:id="rId25"/>
    <sheet name="dir.juridica" sheetId="30" r:id="rId26"/>
    <sheet name="gob y reglam" sheetId="31" r:id="rId27"/>
    <sheet name="PREVENCION AL DELITO" sheetId="40" r:id="rId28"/>
  </sheets>
  <definedNames>
    <definedName name="_xlnm.Print_Titles" localSheetId="24">dir.seguridad!$1:$7</definedName>
    <definedName name="_xlnm.Print_Titles" localSheetId="14">serv.pub!$1:$6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2" l="1"/>
  <c r="E11" i="12"/>
  <c r="J12" i="31" l="1"/>
  <c r="I12" i="31"/>
  <c r="H12" i="31"/>
  <c r="F12" i="31"/>
  <c r="G12" i="31"/>
  <c r="E12" i="31"/>
  <c r="J14" i="30"/>
  <c r="I14" i="30"/>
  <c r="H14" i="30"/>
  <c r="F14" i="30"/>
  <c r="G14" i="30"/>
  <c r="E14" i="30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J25" i="29"/>
  <c r="J26" i="29"/>
  <c r="J17" i="28"/>
  <c r="I17" i="28"/>
  <c r="H17" i="28"/>
  <c r="F17" i="28"/>
  <c r="G17" i="28"/>
  <c r="E17" i="28"/>
  <c r="J16" i="27"/>
  <c r="I16" i="27"/>
  <c r="H16" i="27"/>
  <c r="F16" i="27"/>
  <c r="G16" i="27"/>
  <c r="E16" i="27"/>
  <c r="J14" i="35"/>
  <c r="I14" i="35"/>
  <c r="H14" i="35"/>
  <c r="F14" i="35"/>
  <c r="G14" i="35"/>
  <c r="E14" i="35"/>
  <c r="J11" i="34"/>
  <c r="I11" i="34"/>
  <c r="H11" i="34"/>
  <c r="F11" i="34"/>
  <c r="G11" i="34"/>
  <c r="E11" i="34"/>
  <c r="J10" i="25"/>
  <c r="I10" i="25"/>
  <c r="H10" i="25"/>
  <c r="F10" i="25"/>
  <c r="G10" i="25"/>
  <c r="E10" i="25"/>
  <c r="J12" i="24"/>
  <c r="I12" i="24"/>
  <c r="H12" i="24"/>
  <c r="F12" i="24"/>
  <c r="G12" i="24"/>
  <c r="E12" i="24"/>
  <c r="H11" i="23"/>
  <c r="J11" i="23" s="1"/>
  <c r="F11" i="23"/>
  <c r="G11" i="23"/>
  <c r="I11" i="23"/>
  <c r="E11" i="23"/>
  <c r="J30" i="22"/>
  <c r="I30" i="22"/>
  <c r="H30" i="22"/>
  <c r="F30" i="22"/>
  <c r="G30" i="22"/>
  <c r="E30" i="22"/>
  <c r="F29" i="22"/>
  <c r="E29" i="22"/>
  <c r="J10" i="21"/>
  <c r="I10" i="21"/>
  <c r="H10" i="21"/>
  <c r="F10" i="21"/>
  <c r="G10" i="21"/>
  <c r="E10" i="21"/>
  <c r="J10" i="33"/>
  <c r="I10" i="33"/>
  <c r="H10" i="33"/>
  <c r="F10" i="33"/>
  <c r="G10" i="33"/>
  <c r="E10" i="33"/>
  <c r="J10" i="20"/>
  <c r="I10" i="20"/>
  <c r="H10" i="20"/>
  <c r="F10" i="20"/>
  <c r="G10" i="20"/>
  <c r="E10" i="20"/>
  <c r="J12" i="19"/>
  <c r="I12" i="19"/>
  <c r="H12" i="19"/>
  <c r="F12" i="19"/>
  <c r="G12" i="19"/>
  <c r="E12" i="19"/>
  <c r="J10" i="18"/>
  <c r="I10" i="18"/>
  <c r="H10" i="18"/>
  <c r="F10" i="18"/>
  <c r="G10" i="18"/>
  <c r="E10" i="18"/>
  <c r="E9" i="18"/>
  <c r="J8" i="17"/>
  <c r="J8" i="38"/>
  <c r="J10" i="38"/>
  <c r="I10" i="38"/>
  <c r="H10" i="38"/>
  <c r="F10" i="38"/>
  <c r="G10" i="38"/>
  <c r="E10" i="38"/>
  <c r="J10" i="17"/>
  <c r="I10" i="17"/>
  <c r="H10" i="17"/>
  <c r="F10" i="17"/>
  <c r="G10" i="17"/>
  <c r="E10" i="17"/>
  <c r="J10" i="16"/>
  <c r="J11" i="16"/>
  <c r="J8" i="16"/>
  <c r="I13" i="16"/>
  <c r="G13" i="16"/>
  <c r="J9" i="15"/>
  <c r="J10" i="15"/>
  <c r="J11" i="15"/>
  <c r="J12" i="15"/>
  <c r="J8" i="15"/>
  <c r="J14" i="15"/>
  <c r="H14" i="15"/>
  <c r="F14" i="15"/>
  <c r="G14" i="15"/>
  <c r="E14" i="15"/>
  <c r="H13" i="15" l="1"/>
  <c r="G13" i="15"/>
  <c r="F13" i="15"/>
  <c r="E13" i="15"/>
  <c r="I14" i="15"/>
  <c r="J10" i="14"/>
  <c r="I10" i="14"/>
  <c r="H10" i="14"/>
  <c r="F10" i="14"/>
  <c r="G10" i="14"/>
  <c r="E10" i="14"/>
  <c r="G14" i="11"/>
  <c r="J14" i="11" s="1"/>
  <c r="F14" i="11"/>
  <c r="E14" i="11"/>
  <c r="J13" i="11"/>
  <c r="H13" i="11"/>
  <c r="H14" i="11" s="1"/>
  <c r="J8" i="11"/>
  <c r="J9" i="11"/>
  <c r="J10" i="11"/>
  <c r="J11" i="11"/>
  <c r="J12" i="11"/>
  <c r="J7" i="11"/>
  <c r="G13" i="11"/>
  <c r="F13" i="11"/>
  <c r="E13" i="11"/>
  <c r="I14" i="11"/>
  <c r="I13" i="9"/>
  <c r="J13" i="9"/>
  <c r="H13" i="9"/>
  <c r="F13" i="9"/>
  <c r="G13" i="9"/>
  <c r="E13" i="9"/>
  <c r="E12" i="9"/>
  <c r="J8" i="9"/>
  <c r="J9" i="31" l="1"/>
  <c r="J11" i="31" s="1"/>
  <c r="J10" i="31"/>
  <c r="J8" i="31"/>
  <c r="F11" i="31"/>
  <c r="G11" i="31"/>
  <c r="H11" i="31"/>
  <c r="I11" i="31"/>
  <c r="E11" i="31"/>
  <c r="J9" i="30"/>
  <c r="J10" i="30"/>
  <c r="J11" i="30"/>
  <c r="J12" i="30"/>
  <c r="J8" i="30"/>
  <c r="J13" i="30" s="1"/>
  <c r="F13" i="30"/>
  <c r="G13" i="30"/>
  <c r="H13" i="30"/>
  <c r="I13" i="30"/>
  <c r="E13" i="30"/>
  <c r="J15" i="29"/>
  <c r="J22" i="29"/>
  <c r="J23" i="29"/>
  <c r="J30" i="29"/>
  <c r="F37" i="29"/>
  <c r="F38" i="29" s="1"/>
  <c r="G37" i="29"/>
  <c r="G38" i="29" s="1"/>
  <c r="I37" i="29"/>
  <c r="I38" i="29" s="1"/>
  <c r="E37" i="29"/>
  <c r="E38" i="29" s="1"/>
  <c r="J15" i="28"/>
  <c r="F16" i="28"/>
  <c r="G16" i="28"/>
  <c r="I16" i="28"/>
  <c r="E16" i="28"/>
  <c r="J9" i="27"/>
  <c r="J15" i="27" s="1"/>
  <c r="J10" i="27"/>
  <c r="J11" i="27"/>
  <c r="J12" i="27"/>
  <c r="J13" i="27"/>
  <c r="J14" i="27"/>
  <c r="J8" i="27"/>
  <c r="J28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7" i="22"/>
  <c r="F15" i="27"/>
  <c r="G15" i="27"/>
  <c r="H15" i="27"/>
  <c r="I15" i="27"/>
  <c r="E15" i="27"/>
  <c r="G29" i="22"/>
  <c r="I29" i="22"/>
  <c r="J9" i="33"/>
  <c r="E9" i="33"/>
  <c r="E9" i="20"/>
  <c r="E9" i="38"/>
  <c r="F12" i="16"/>
  <c r="F13" i="16" s="1"/>
  <c r="G12" i="16"/>
  <c r="I12" i="16"/>
  <c r="E12" i="16"/>
  <c r="E13" i="16" s="1"/>
  <c r="J13" i="15"/>
  <c r="I13" i="15"/>
  <c r="F9" i="14"/>
  <c r="G9" i="14"/>
  <c r="H9" i="14"/>
  <c r="I9" i="14"/>
  <c r="J9" i="14"/>
  <c r="E9" i="14"/>
  <c r="J10" i="12"/>
  <c r="E10" i="12"/>
  <c r="J9" i="12"/>
  <c r="F10" i="12"/>
  <c r="G10" i="12"/>
  <c r="H10" i="12"/>
  <c r="I10" i="12"/>
  <c r="I13" i="11"/>
  <c r="G10" i="10"/>
  <c r="G11" i="10" s="1"/>
  <c r="F10" i="10"/>
  <c r="F11" i="10" s="1"/>
  <c r="I10" i="10"/>
  <c r="I11" i="10" s="1"/>
  <c r="E10" i="10"/>
  <c r="E11" i="10" s="1"/>
  <c r="J12" i="9"/>
  <c r="H12" i="9"/>
  <c r="G12" i="9"/>
  <c r="F12" i="9"/>
  <c r="I12" i="9" l="1"/>
  <c r="H9" i="23" l="1"/>
  <c r="H8" i="37" l="1"/>
  <c r="H9" i="36"/>
  <c r="H10" i="36"/>
  <c r="H11" i="36"/>
  <c r="H8" i="36"/>
  <c r="H9" i="35"/>
  <c r="H10" i="35"/>
  <c r="H11" i="35"/>
  <c r="H12" i="35"/>
  <c r="H8" i="35"/>
  <c r="H9" i="34"/>
  <c r="H8" i="34"/>
  <c r="H9" i="24"/>
  <c r="H10" i="24"/>
  <c r="H8" i="24"/>
  <c r="H8" i="23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7" i="22"/>
  <c r="H8" i="21"/>
  <c r="H8" i="33"/>
  <c r="H8" i="20"/>
  <c r="H9" i="19"/>
  <c r="H10" i="19"/>
  <c r="H8" i="19"/>
  <c r="H8" i="18"/>
  <c r="H8" i="17"/>
  <c r="H9" i="16"/>
  <c r="H10" i="16"/>
  <c r="H11" i="16"/>
  <c r="H8" i="16"/>
  <c r="H12" i="15"/>
  <c r="H9" i="15"/>
  <c r="H10" i="15"/>
  <c r="H11" i="15"/>
  <c r="H8" i="15"/>
  <c r="H8" i="14"/>
  <c r="H9" i="12"/>
  <c r="H8" i="12"/>
  <c r="H8" i="11"/>
  <c r="H9" i="11"/>
  <c r="H10" i="11"/>
  <c r="H11" i="11"/>
  <c r="H12" i="11"/>
  <c r="H7" i="11"/>
  <c r="J32" i="29"/>
  <c r="J33" i="29"/>
  <c r="J34" i="29"/>
  <c r="J35" i="29"/>
  <c r="J36" i="29"/>
  <c r="J31" i="29"/>
  <c r="J27" i="29"/>
  <c r="J28" i="29"/>
  <c r="J29" i="29"/>
  <c r="J24" i="29"/>
  <c r="J17" i="29"/>
  <c r="J18" i="29"/>
  <c r="J19" i="29"/>
  <c r="J20" i="29"/>
  <c r="J21" i="29"/>
  <c r="J16" i="29"/>
  <c r="J9" i="29"/>
  <c r="J10" i="29"/>
  <c r="J11" i="29"/>
  <c r="J12" i="29"/>
  <c r="J13" i="29"/>
  <c r="J14" i="29"/>
  <c r="H8" i="29"/>
  <c r="H8" i="25"/>
  <c r="H8" i="38"/>
  <c r="H9" i="9"/>
  <c r="J9" i="9" s="1"/>
  <c r="H10" i="9"/>
  <c r="J10" i="9" s="1"/>
  <c r="H11" i="9"/>
  <c r="J11" i="9" s="1"/>
  <c r="H8" i="9"/>
  <c r="H9" i="10"/>
  <c r="J9" i="10" s="1"/>
  <c r="H8" i="10"/>
  <c r="H9" i="30"/>
  <c r="H11" i="30"/>
  <c r="H12" i="30"/>
  <c r="J9" i="16" l="1"/>
  <c r="J12" i="16" s="1"/>
  <c r="H12" i="16"/>
  <c r="H13" i="16" s="1"/>
  <c r="J13" i="16" s="1"/>
  <c r="J8" i="10"/>
  <c r="J10" i="10" s="1"/>
  <c r="H10" i="10"/>
  <c r="H11" i="10" s="1"/>
  <c r="J11" i="10" s="1"/>
  <c r="J8" i="29"/>
  <c r="H37" i="29"/>
  <c r="H38" i="29" s="1"/>
  <c r="J38" i="29" s="1"/>
  <c r="J37" i="29"/>
  <c r="H29" i="22"/>
  <c r="H9" i="28"/>
  <c r="J9" i="28" s="1"/>
  <c r="H10" i="28"/>
  <c r="J10" i="28" s="1"/>
  <c r="H11" i="28"/>
  <c r="J11" i="28" s="1"/>
  <c r="H12" i="28"/>
  <c r="J12" i="28" s="1"/>
  <c r="H13" i="28"/>
  <c r="J13" i="28" s="1"/>
  <c r="H14" i="28"/>
  <c r="J14" i="28" s="1"/>
  <c r="H8" i="28"/>
  <c r="H9" i="27"/>
  <c r="H10" i="27"/>
  <c r="H11" i="27"/>
  <c r="H12" i="27"/>
  <c r="H13" i="27"/>
  <c r="H14" i="27"/>
  <c r="H8" i="27"/>
  <c r="J8" i="28" l="1"/>
  <c r="H16" i="28"/>
  <c r="J16" i="28"/>
  <c r="H9" i="31"/>
  <c r="H10" i="31"/>
  <c r="H8" i="31"/>
  <c r="H8" i="40"/>
  <c r="J8" i="40"/>
  <c r="H9" i="40"/>
  <c r="J9" i="40"/>
  <c r="J8" i="18" l="1"/>
  <c r="I10" i="40" l="1"/>
  <c r="I11" i="40" s="1"/>
  <c r="G10" i="40"/>
  <c r="G11" i="40" s="1"/>
  <c r="F10" i="40"/>
  <c r="F11" i="40" s="1"/>
  <c r="E10" i="40"/>
  <c r="E11" i="40" s="1"/>
  <c r="J10" i="40" l="1"/>
  <c r="J11" i="40" s="1"/>
  <c r="H10" i="40"/>
  <c r="H11" i="40" s="1"/>
  <c r="J9" i="35"/>
  <c r="J10" i="35"/>
  <c r="J11" i="35"/>
  <c r="J12" i="35"/>
  <c r="J9" i="24"/>
  <c r="J10" i="24"/>
  <c r="J9" i="19"/>
  <c r="J10" i="19"/>
  <c r="H10" i="34" l="1"/>
  <c r="I9" i="38"/>
  <c r="H9" i="38"/>
  <c r="G9" i="38"/>
  <c r="F9" i="38"/>
  <c r="J9" i="38"/>
  <c r="J9" i="36"/>
  <c r="J10" i="36"/>
  <c r="J11" i="36"/>
  <c r="E13" i="35"/>
  <c r="F11" i="24"/>
  <c r="E11" i="24"/>
  <c r="F10" i="23"/>
  <c r="H10" i="23"/>
  <c r="J8" i="33" l="1"/>
  <c r="F11" i="19" l="1"/>
  <c r="E10" i="23"/>
  <c r="F10" i="34"/>
  <c r="E10" i="34"/>
  <c r="E12" i="36"/>
  <c r="G9" i="37"/>
  <c r="G10" i="37" s="1"/>
  <c r="F9" i="37"/>
  <c r="F10" i="37" s="1"/>
  <c r="E9" i="37"/>
  <c r="E10" i="37" s="1"/>
  <c r="I9" i="37"/>
  <c r="I10" i="37" s="1"/>
  <c r="J8" i="37"/>
  <c r="J9" i="37" s="1"/>
  <c r="J10" i="37" s="1"/>
  <c r="G12" i="36"/>
  <c r="G13" i="36" s="1"/>
  <c r="F12" i="36"/>
  <c r="F13" i="36" s="1"/>
  <c r="E13" i="36"/>
  <c r="G13" i="35"/>
  <c r="F13" i="35"/>
  <c r="J9" i="34"/>
  <c r="G10" i="34"/>
  <c r="I10" i="34"/>
  <c r="J8" i="34"/>
  <c r="J10" i="34" l="1"/>
  <c r="H9" i="37"/>
  <c r="H10" i="37" s="1"/>
  <c r="H12" i="36"/>
  <c r="H13" i="36" s="1"/>
  <c r="I12" i="36"/>
  <c r="I13" i="36" s="1"/>
  <c r="J8" i="36"/>
  <c r="J12" i="36" s="1"/>
  <c r="H13" i="35"/>
  <c r="J8" i="35"/>
  <c r="J13" i="35" s="1"/>
  <c r="I13" i="35"/>
  <c r="J9" i="23"/>
  <c r="G9" i="33"/>
  <c r="F9" i="33"/>
  <c r="I9" i="33"/>
  <c r="J13" i="36" l="1"/>
  <c r="H9" i="33"/>
  <c r="G9" i="25" l="1"/>
  <c r="F9" i="25"/>
  <c r="E9" i="25"/>
  <c r="I9" i="25"/>
  <c r="G11" i="24"/>
  <c r="G10" i="23"/>
  <c r="I10" i="23"/>
  <c r="G9" i="21"/>
  <c r="F9" i="21"/>
  <c r="E9" i="21"/>
  <c r="J8" i="21"/>
  <c r="G9" i="20"/>
  <c r="F9" i="20"/>
  <c r="G11" i="19"/>
  <c r="E11" i="19"/>
  <c r="G9" i="18"/>
  <c r="F9" i="18"/>
  <c r="I9" i="18"/>
  <c r="E9" i="17"/>
  <c r="G9" i="17"/>
  <c r="F9" i="17"/>
  <c r="J8" i="25" l="1"/>
  <c r="J9" i="25" s="1"/>
  <c r="J29" i="22"/>
  <c r="I11" i="19"/>
  <c r="H9" i="25"/>
  <c r="H11" i="24"/>
  <c r="I11" i="24"/>
  <c r="J8" i="24"/>
  <c r="J8" i="23"/>
  <c r="I9" i="21"/>
  <c r="J9" i="21"/>
  <c r="H9" i="21"/>
  <c r="I9" i="20"/>
  <c r="J8" i="20"/>
  <c r="J9" i="20" s="1"/>
  <c r="H9" i="20"/>
  <c r="J8" i="19"/>
  <c r="H11" i="19"/>
  <c r="J9" i="18"/>
  <c r="H9" i="18"/>
  <c r="I9" i="17"/>
  <c r="J9" i="17"/>
  <c r="H9" i="17"/>
  <c r="J8" i="14"/>
  <c r="J8" i="12"/>
  <c r="J10" i="23" l="1"/>
  <c r="J11" i="19"/>
  <c r="J11" i="24"/>
</calcChain>
</file>

<file path=xl/sharedStrings.xml><?xml version="1.0" encoding="utf-8"?>
<sst xmlns="http://schemas.openxmlformats.org/spreadsheetml/2006/main" count="829" uniqueCount="129">
  <si>
    <t>Fondo General de Participaciones (Gasto Corriente)</t>
  </si>
  <si>
    <t>N° prog.</t>
  </si>
  <si>
    <t>Tipo de Plaza</t>
  </si>
  <si>
    <t>Percepcion Mensual Bruta</t>
  </si>
  <si>
    <t>Sueldo</t>
  </si>
  <si>
    <t>Compensaciones</t>
  </si>
  <si>
    <t>Aguinaldo</t>
  </si>
  <si>
    <t>Priama vacacional</t>
  </si>
  <si>
    <t>Comp. Extraord.</t>
  </si>
  <si>
    <t>Prima Vacacional</t>
  </si>
  <si>
    <t>PRESIDENCIA MUNICIPAL</t>
  </si>
  <si>
    <t>C</t>
  </si>
  <si>
    <t>SECRETARIO PARTICULAR</t>
  </si>
  <si>
    <t>ASESOR GENERAL</t>
  </si>
  <si>
    <t>SECRETARIA</t>
  </si>
  <si>
    <t>CHOFER</t>
  </si>
  <si>
    <t>SINDICATURA MUNICIPAL</t>
  </si>
  <si>
    <t>REGIDOR DE OBRAS PUBLICAS</t>
  </si>
  <si>
    <t>REGIDURIAS</t>
  </si>
  <si>
    <t>AUXILIAR ADMINISTRATIVO</t>
  </si>
  <si>
    <t>REGIDOR DE SEGURIDAD PUBLICA</t>
  </si>
  <si>
    <t>REGIDORA DE DESARROLLO RURAL Y SOCIAL</t>
  </si>
  <si>
    <t>REGIDOR DE REGLAMENTOS Y COMERCIO</t>
  </si>
  <si>
    <t>REGIDOR DE EDUCACION Y CULTURA</t>
  </si>
  <si>
    <t>REGIDORA DE SALUD</t>
  </si>
  <si>
    <t>SECRETARIO GENERAL</t>
  </si>
  <si>
    <t>SECRETARIA GENERAL</t>
  </si>
  <si>
    <t>COORDINADOR</t>
  </si>
  <si>
    <t>COORDINACION DE COMUNICACIÓN SOCAL</t>
  </si>
  <si>
    <t>DIRECTOR</t>
  </si>
  <si>
    <t>DIRECCION DE OBRAS PUBLICAS</t>
  </si>
  <si>
    <t>SUBDIRECTOR</t>
  </si>
  <si>
    <t>SUPERVISOR</t>
  </si>
  <si>
    <t>AUXILIAR CONTABLE</t>
  </si>
  <si>
    <t>TESORERIA MUNICIPAL</t>
  </si>
  <si>
    <t>CONTADOR GENERAL</t>
  </si>
  <si>
    <t>TITULAR U. TRANSPARENCIA</t>
  </si>
  <si>
    <t>UNIDAD DE TRANSPARENCIA</t>
  </si>
  <si>
    <t>DIRECCIÓN DE REGISTRO CIVIL</t>
  </si>
  <si>
    <t>DIRECCIÓN DE DESARROLLO RURAL</t>
  </si>
  <si>
    <t>DIRECTORA</t>
  </si>
  <si>
    <t>DIRECCION DE DESARROLLO SOCIAL</t>
  </si>
  <si>
    <t>DIRECCIÓN DE SERVICIOS PÚBLICOS</t>
  </si>
  <si>
    <t>DIRECCION DE EDUCACION Y CULTURA</t>
  </si>
  <si>
    <t>DIRECCION DEL DIF MUNICIPAL</t>
  </si>
  <si>
    <t>COORDINADORA</t>
  </si>
  <si>
    <t>Unidad Administrativa: Presidencia Municipal</t>
  </si>
  <si>
    <t>Unidad Administrativa: Sindicatura Municipal</t>
  </si>
  <si>
    <t>Area de adscripcion</t>
  </si>
  <si>
    <t>Unidad Administrativa: Secretaria General</t>
  </si>
  <si>
    <t>Unidad Administrativa: Coordinación de Comunicación Social</t>
  </si>
  <si>
    <t>Unidad Administrativa: Direccion de Obras Publicas</t>
  </si>
  <si>
    <t>Unidad Administrativa: Tesoreria Municipal</t>
  </si>
  <si>
    <t>Unidad Administrativa: Organo de Control Interno</t>
  </si>
  <si>
    <t>Unidad Administrativa: Unidad de Transparencia</t>
  </si>
  <si>
    <t>TOTALES</t>
  </si>
  <si>
    <t>Unidad Administrativa: Direccion de Registro Civil</t>
  </si>
  <si>
    <t>Unidad Administrativa: Direccion de Desarrollo Rural</t>
  </si>
  <si>
    <t>Unidad Administrativa: Direccion de Desarrollo Social</t>
  </si>
  <si>
    <t>Unidad Administrativa: Direccion de Servicios Publicos</t>
  </si>
  <si>
    <t>Unidad Administrativa: Direccion de Educacion y Cultura</t>
  </si>
  <si>
    <t>Unidad Administrativa: DIF Municipal</t>
  </si>
  <si>
    <t>Tipo de plaza</t>
  </si>
  <si>
    <t>Total Anual</t>
  </si>
  <si>
    <t xml:space="preserve">Sueldo </t>
  </si>
  <si>
    <t>Comp. Extraordinaria</t>
  </si>
  <si>
    <t>DIRECCION DE TRANSITO MUNICIPAL</t>
  </si>
  <si>
    <t>DIRECION DE PROTECCION CIVIL</t>
  </si>
  <si>
    <t>ELEMENTO</t>
  </si>
  <si>
    <t>DIRECCION DE SEGURIDAD PUBLICA</t>
  </si>
  <si>
    <t>DIRECION JURÍDICA</t>
  </si>
  <si>
    <t>COORDINACION DE GOBERNACIÓN, REGLAMENTOS Y COMERCIO</t>
  </si>
  <si>
    <t>Cargo o Puesto</t>
  </si>
  <si>
    <t>Fondo de Aportaciones para el Fortalecimiento a Municipios (FORTAMUN)</t>
  </si>
  <si>
    <t>Unidad Administrativa: Direccion de Transito Municipal</t>
  </si>
  <si>
    <t>Unidad Administrativa: Direccion de Proteccion Civil</t>
  </si>
  <si>
    <t>Unidad Administrativa: Direccion de Seguridad Publica</t>
  </si>
  <si>
    <t>Unidad Administrativa: Direccion Juridica</t>
  </si>
  <si>
    <t>Unidad Administrativa: Coordinacion de Gobernacion, Reglamentos y Comercio</t>
  </si>
  <si>
    <t>Unidad Administrativa: Regidurias</t>
  </si>
  <si>
    <t>SINDICA PROCURADORA</t>
  </si>
  <si>
    <t>TESORERA MUNICIPAL</t>
  </si>
  <si>
    <t>CONTRALOR INTERNO</t>
  </si>
  <si>
    <t>CONTRALORIA INTERNA</t>
  </si>
  <si>
    <t>DIRECCIÓN DE SECRETARIA DE LA MUJER</t>
  </si>
  <si>
    <t>Unidad Administrativa: DIRECCIÓN DE SECRETARIA DE LA MUJER</t>
  </si>
  <si>
    <t>LIMPIEZA</t>
  </si>
  <si>
    <t>INTENDENCIA</t>
  </si>
  <si>
    <t>RECOLECTOR DE BASURA</t>
  </si>
  <si>
    <t>JARDINERO</t>
  </si>
  <si>
    <t>ENCARGADO DE AGUA POTABLE</t>
  </si>
  <si>
    <t>AGUA POTABLE</t>
  </si>
  <si>
    <t>ENFERMERA</t>
  </si>
  <si>
    <t>ODONTOLOGO</t>
  </si>
  <si>
    <t>AYUDANTE DE LIMPIEZA</t>
  </si>
  <si>
    <t>ECONOMA</t>
  </si>
  <si>
    <t>DIRECTOR DE LA JUVENTUD</t>
  </si>
  <si>
    <t>Unidad Administrativa: DIRECTOR DE LA JUVENTUD</t>
  </si>
  <si>
    <t>SECRETARIO</t>
  </si>
  <si>
    <t>PARAMEDICO</t>
  </si>
  <si>
    <t>POLICIA MUNICIPAL</t>
  </si>
  <si>
    <t>OFICIAL JURIDICO</t>
  </si>
  <si>
    <t>ENLACE</t>
  </si>
  <si>
    <t>Plantilla de personal autorizada para el ejercicio fiscal 2022.</t>
  </si>
  <si>
    <t>H. Ayuntamiento Municipal Constitucional Cualac, Gro.</t>
  </si>
  <si>
    <t xml:space="preserve">Unidad Administrativa: Evaluacion al desempeño </t>
  </si>
  <si>
    <t>EVALUACION AL DESEMPEÑO</t>
  </si>
  <si>
    <t>TITULAR DE EVALUACION AL DESEMPEÑO</t>
  </si>
  <si>
    <t>PRESIDENTE MUNICIPAL</t>
  </si>
  <si>
    <t>DIRECTOR DE OBRAS</t>
  </si>
  <si>
    <t>ASESOR DE OBRAS</t>
  </si>
  <si>
    <t>CONTADOR DE EGRESOS</t>
  </si>
  <si>
    <t>CONTADORA DE INGRESOS</t>
  </si>
  <si>
    <t xml:space="preserve">PORTERA </t>
  </si>
  <si>
    <t>Unidad Administrativa: Direccion de Asuntos indigenas</t>
  </si>
  <si>
    <t>Direccion de Asuntos indigenas</t>
  </si>
  <si>
    <t>Unidad Administrativa: Direccion de deportes</t>
  </si>
  <si>
    <t>Direccion de deportes</t>
  </si>
  <si>
    <t>Unidad Administrativa: DIRECCION DE SALUD</t>
  </si>
  <si>
    <t>DIRECCION DE SALUD</t>
  </si>
  <si>
    <t>Unidad Administrativa: ALBERGUE COMUNITARIO</t>
  </si>
  <si>
    <t>ALBERGUE COMUNITARIO</t>
  </si>
  <si>
    <t>ASISTENTE</t>
  </si>
  <si>
    <t xml:space="preserve">COMANDANTE </t>
  </si>
  <si>
    <t>POLICIA DE PROXIMIDAD</t>
  </si>
  <si>
    <t xml:space="preserve">POLICIA </t>
  </si>
  <si>
    <t>ASESOR JURIDICO</t>
  </si>
  <si>
    <t>Unidad Administrativa: DIRECCION DE PREVENCION AL DELITO</t>
  </si>
  <si>
    <t>Plantilla de personal autorizada para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</si>
</sst>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&quot;$&quot;#,##0.00"/>
    <numFmt numFmtId="166" formatCode="_-* #,##0.00_-;\-* #,##0.00_-;_-* &quot;-&quot;??_-;_-@"/>
  </numFmts>
  <fonts count="15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6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Alignment="1"/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5" fontId="7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6" fillId="0" borderId="0" xfId="0" applyNumberFormat="1" applyFont="1"/>
    <xf numFmtId="165" fontId="7" fillId="0" borderId="0" xfId="0" applyNumberFormat="1" applyFont="1"/>
    <xf numFmtId="0" fontId="2" fillId="0" borderId="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165" fontId="4" fillId="0" borderId="14" xfId="0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164" fontId="3" fillId="0" borderId="0" xfId="0" applyNumberFormat="1" applyFont="1"/>
    <xf numFmtId="164" fontId="9" fillId="2" borderId="23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10" fillId="2" borderId="14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horizontal="center" vertical="center" wrapText="1"/>
    </xf>
    <xf numFmtId="165" fontId="10" fillId="2" borderId="14" xfId="0" applyNumberFormat="1" applyFont="1" applyFill="1" applyBorder="1"/>
    <xf numFmtId="165" fontId="10" fillId="2" borderId="14" xfId="0" applyNumberFormat="1" applyFont="1" applyFill="1" applyBorder="1" applyAlignment="1">
      <alignment vertical="center"/>
    </xf>
    <xf numFmtId="165" fontId="9" fillId="2" borderId="14" xfId="0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shrinkToFit="1"/>
    </xf>
    <xf numFmtId="0" fontId="10" fillId="5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165" fontId="10" fillId="4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/>
    <xf numFmtId="166" fontId="11" fillId="0" borderId="0" xfId="0" applyNumberFormat="1" applyFont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65" fontId="12" fillId="0" borderId="0" xfId="0" applyNumberFormat="1" applyFont="1"/>
    <xf numFmtId="165" fontId="13" fillId="0" borderId="0" xfId="0" applyNumberFormat="1" applyFont="1"/>
    <xf numFmtId="0" fontId="10" fillId="2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165" fontId="4" fillId="0" borderId="1" xfId="0" applyNumberFormat="1" applyFont="1" applyFill="1" applyBorder="1" applyAlignment="1">
      <alignment vertical="center" shrinkToFi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/>
    </xf>
    <xf numFmtId="165" fontId="10" fillId="0" borderId="14" xfId="0" applyNumberFormat="1" applyFont="1" applyFill="1" applyBorder="1"/>
    <xf numFmtId="165" fontId="10" fillId="0" borderId="1" xfId="0" applyNumberFormat="1" applyFont="1" applyFill="1" applyBorder="1"/>
    <xf numFmtId="165" fontId="0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19</xdr:row>
      <xdr:rowOff>189709</xdr:rowOff>
    </xdr:from>
    <xdr:to>
      <xdr:col>2</xdr:col>
      <xdr:colOff>590550</xdr:colOff>
      <xdr:row>28</xdr:row>
      <xdr:rowOff>46836</xdr:rowOff>
    </xdr:to>
    <xdr:sp macro="" textlink="">
      <xdr:nvSpPr>
        <xdr:cNvPr id="4" name="CuadroTexto 3"/>
        <xdr:cNvSpPr txBox="1"/>
      </xdr:nvSpPr>
      <xdr:spPr>
        <a:xfrm>
          <a:off x="574278" y="5537600"/>
          <a:ext cx="2149475" cy="19109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7</xdr:col>
      <xdr:colOff>447675</xdr:colOff>
      <xdr:row>19</xdr:row>
      <xdr:rowOff>217888</xdr:rowOff>
    </xdr:from>
    <xdr:to>
      <xdr:col>9</xdr:col>
      <xdr:colOff>771525</xdr:colOff>
      <xdr:row>28</xdr:row>
      <xdr:rowOff>94462</xdr:rowOff>
    </xdr:to>
    <xdr:sp macro="" textlink="">
      <xdr:nvSpPr>
        <xdr:cNvPr id="5" name="CuadroTexto 4"/>
        <xdr:cNvSpPr txBox="1"/>
      </xdr:nvSpPr>
      <xdr:spPr>
        <a:xfrm>
          <a:off x="8047831" y="5565779"/>
          <a:ext cx="2665413" cy="19304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209550</xdr:colOff>
      <xdr:row>19</xdr:row>
      <xdr:rowOff>217888</xdr:rowOff>
    </xdr:from>
    <xdr:to>
      <xdr:col>6</xdr:col>
      <xdr:colOff>466725</xdr:colOff>
      <xdr:row>28</xdr:row>
      <xdr:rowOff>94462</xdr:rowOff>
    </xdr:to>
    <xdr:sp macro="" textlink="">
      <xdr:nvSpPr>
        <xdr:cNvPr id="6" name="CuadroTexto 5"/>
        <xdr:cNvSpPr txBox="1"/>
      </xdr:nvSpPr>
      <xdr:spPr>
        <a:xfrm>
          <a:off x="4049316" y="5565779"/>
          <a:ext cx="3005534" cy="19304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161925</xdr:colOff>
      <xdr:row>24</xdr:row>
      <xdr:rowOff>199235</xdr:rowOff>
    </xdr:from>
    <xdr:to>
      <xdr:col>5</xdr:col>
      <xdr:colOff>923925</xdr:colOff>
      <xdr:row>24</xdr:row>
      <xdr:rowOff>199235</xdr:rowOff>
    </xdr:to>
    <xdr:cxnSp macro="">
      <xdr:nvCxnSpPr>
        <xdr:cNvPr id="7" name="Conector recto 6"/>
        <xdr:cNvCxnSpPr/>
      </xdr:nvCxnSpPr>
      <xdr:spPr>
        <a:xfrm>
          <a:off x="4646613" y="6688141"/>
          <a:ext cx="18633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847725</xdr:colOff>
      <xdr:row>24</xdr:row>
      <xdr:rowOff>180186</xdr:rowOff>
    </xdr:from>
    <xdr:to>
      <xdr:col>9</xdr:col>
      <xdr:colOff>381000</xdr:colOff>
      <xdr:row>24</xdr:row>
      <xdr:rowOff>189710</xdr:rowOff>
    </xdr:to>
    <xdr:cxnSp macro="">
      <xdr:nvCxnSpPr>
        <xdr:cNvPr id="8" name="Conector recto 7"/>
        <xdr:cNvCxnSpPr/>
      </xdr:nvCxnSpPr>
      <xdr:spPr>
        <a:xfrm>
          <a:off x="8447881" y="6669092"/>
          <a:ext cx="1874838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24</xdr:row>
      <xdr:rowOff>151610</xdr:rowOff>
    </xdr:from>
    <xdr:to>
      <xdr:col>2</xdr:col>
      <xdr:colOff>495300</xdr:colOff>
      <xdr:row>24</xdr:row>
      <xdr:rowOff>151610</xdr:rowOff>
    </xdr:to>
    <xdr:cxnSp macro="">
      <xdr:nvCxnSpPr>
        <xdr:cNvPr id="9" name="Conector recto 8"/>
        <xdr:cNvCxnSpPr/>
      </xdr:nvCxnSpPr>
      <xdr:spPr>
        <a:xfrm>
          <a:off x="764778" y="6640516"/>
          <a:ext cx="1863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297656</xdr:colOff>
      <xdr:row>0</xdr:row>
      <xdr:rowOff>180975</xdr:rowOff>
    </xdr:from>
    <xdr:ext cx="1685926" cy="953245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0181" y="18097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0</xdr:row>
      <xdr:rowOff>142875</xdr:rowOff>
    </xdr:from>
    <xdr:ext cx="1524000" cy="953245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42875"/>
          <a:ext cx="1524000" cy="9532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318627</xdr:colOff>
      <xdr:row>19</xdr:row>
      <xdr:rowOff>74767</xdr:rowOff>
    </xdr:from>
    <xdr:to>
      <xdr:col>9</xdr:col>
      <xdr:colOff>642477</xdr:colOff>
      <xdr:row>27</xdr:row>
      <xdr:rowOff>179543</xdr:rowOff>
    </xdr:to>
    <xdr:sp macro="" textlink="">
      <xdr:nvSpPr>
        <xdr:cNvPr id="11" name="CuadroTexto 10"/>
        <xdr:cNvSpPr txBox="1"/>
      </xdr:nvSpPr>
      <xdr:spPr>
        <a:xfrm>
          <a:off x="7918143" y="6998315"/>
          <a:ext cx="2659011" cy="1907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499602</xdr:colOff>
      <xdr:row>19</xdr:row>
      <xdr:rowOff>93817</xdr:rowOff>
    </xdr:from>
    <xdr:to>
      <xdr:col>2</xdr:col>
      <xdr:colOff>518652</xdr:colOff>
      <xdr:row>27</xdr:row>
      <xdr:rowOff>179542</xdr:rowOff>
    </xdr:to>
    <xdr:sp macro="" textlink="">
      <xdr:nvSpPr>
        <xdr:cNvPr id="13" name="CuadroTexto 12"/>
        <xdr:cNvSpPr txBox="1"/>
      </xdr:nvSpPr>
      <xdr:spPr>
        <a:xfrm>
          <a:off x="499602" y="7017365"/>
          <a:ext cx="2149373" cy="1888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147177</xdr:colOff>
      <xdr:row>19</xdr:row>
      <xdr:rowOff>112867</xdr:rowOff>
    </xdr:from>
    <xdr:to>
      <xdr:col>6</xdr:col>
      <xdr:colOff>404352</xdr:colOff>
      <xdr:row>27</xdr:row>
      <xdr:rowOff>214366</xdr:rowOff>
    </xdr:to>
    <xdr:sp macro="" textlink="">
      <xdr:nvSpPr>
        <xdr:cNvPr id="14" name="CuadroTexto 13"/>
        <xdr:cNvSpPr txBox="1"/>
      </xdr:nvSpPr>
      <xdr:spPr>
        <a:xfrm>
          <a:off x="3977661" y="7036415"/>
          <a:ext cx="3012256" cy="1904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39023</xdr:colOff>
      <xdr:row>24</xdr:row>
      <xdr:rowOff>75688</xdr:rowOff>
    </xdr:from>
    <xdr:to>
      <xdr:col>5</xdr:col>
      <xdr:colOff>801023</xdr:colOff>
      <xdr:row>24</xdr:row>
      <xdr:rowOff>75688</xdr:rowOff>
    </xdr:to>
    <xdr:cxnSp macro="">
      <xdr:nvCxnSpPr>
        <xdr:cNvPr id="7" name="Conector recto 6"/>
        <xdr:cNvCxnSpPr/>
      </xdr:nvCxnSpPr>
      <xdr:spPr>
        <a:xfrm>
          <a:off x="4514749" y="8125849"/>
          <a:ext cx="18681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653129</xdr:colOff>
      <xdr:row>24</xdr:row>
      <xdr:rowOff>25913</xdr:rowOff>
    </xdr:from>
    <xdr:to>
      <xdr:col>9</xdr:col>
      <xdr:colOff>186404</xdr:colOff>
      <xdr:row>24</xdr:row>
      <xdr:rowOff>35437</xdr:rowOff>
    </xdr:to>
    <xdr:cxnSp macro="">
      <xdr:nvCxnSpPr>
        <xdr:cNvPr id="8" name="Conector recto 7"/>
        <xdr:cNvCxnSpPr/>
      </xdr:nvCxnSpPr>
      <xdr:spPr>
        <a:xfrm>
          <a:off x="8252645" y="8076074"/>
          <a:ext cx="1868436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126898</xdr:colOff>
      <xdr:row>24</xdr:row>
      <xdr:rowOff>7579</xdr:rowOff>
    </xdr:from>
    <xdr:to>
      <xdr:col>2</xdr:col>
      <xdr:colOff>403123</xdr:colOff>
      <xdr:row>24</xdr:row>
      <xdr:rowOff>7579</xdr:rowOff>
    </xdr:to>
    <xdr:cxnSp macro="">
      <xdr:nvCxnSpPr>
        <xdr:cNvPr id="9" name="Conector recto 8"/>
        <xdr:cNvCxnSpPr/>
      </xdr:nvCxnSpPr>
      <xdr:spPr>
        <a:xfrm>
          <a:off x="669721" y="8057740"/>
          <a:ext cx="1863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373856</xdr:colOff>
      <xdr:row>0</xdr:row>
      <xdr:rowOff>266700</xdr:rowOff>
    </xdr:from>
    <xdr:ext cx="1685926" cy="95324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6381" y="26670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228600</xdr:rowOff>
    </xdr:from>
    <xdr:ext cx="1524000" cy="953245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28600"/>
          <a:ext cx="1524000" cy="9532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21</xdr:row>
      <xdr:rowOff>76200</xdr:rowOff>
    </xdr:from>
    <xdr:to>
      <xdr:col>9</xdr:col>
      <xdr:colOff>390525</xdr:colOff>
      <xdr:row>29</xdr:row>
      <xdr:rowOff>180977</xdr:rowOff>
    </xdr:to>
    <xdr:sp macro="" textlink="">
      <xdr:nvSpPr>
        <xdr:cNvPr id="10" name="CuadroTexto 9"/>
        <xdr:cNvSpPr txBox="1"/>
      </xdr:nvSpPr>
      <xdr:spPr>
        <a:xfrm>
          <a:off x="8020050" y="577215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57150</xdr:colOff>
      <xdr:row>21</xdr:row>
      <xdr:rowOff>95250</xdr:rowOff>
    </xdr:from>
    <xdr:to>
      <xdr:col>1</xdr:col>
      <xdr:colOff>2209800</xdr:colOff>
      <xdr:row>29</xdr:row>
      <xdr:rowOff>180976</xdr:rowOff>
    </xdr:to>
    <xdr:sp macro="" textlink="">
      <xdr:nvSpPr>
        <xdr:cNvPr id="11" name="CuadroTexto 10"/>
        <xdr:cNvSpPr txBox="1"/>
      </xdr:nvSpPr>
      <xdr:spPr>
        <a:xfrm>
          <a:off x="600075" y="579120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1295400</xdr:colOff>
      <xdr:row>21</xdr:row>
      <xdr:rowOff>114300</xdr:rowOff>
    </xdr:from>
    <xdr:to>
      <xdr:col>6</xdr:col>
      <xdr:colOff>152400</xdr:colOff>
      <xdr:row>29</xdr:row>
      <xdr:rowOff>219077</xdr:rowOff>
    </xdr:to>
    <xdr:sp macro="" textlink="">
      <xdr:nvSpPr>
        <xdr:cNvPr id="12" name="CuadroTexto 11"/>
        <xdr:cNvSpPr txBox="1"/>
      </xdr:nvSpPr>
      <xdr:spPr>
        <a:xfrm>
          <a:off x="4086225" y="581025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390525</xdr:colOff>
      <xdr:row>26</xdr:row>
      <xdr:rowOff>76200</xdr:rowOff>
    </xdr:from>
    <xdr:to>
      <xdr:col>5</xdr:col>
      <xdr:colOff>504825</xdr:colOff>
      <xdr:row>26</xdr:row>
      <xdr:rowOff>76200</xdr:rowOff>
    </xdr:to>
    <xdr:cxnSp macro="">
      <xdr:nvCxnSpPr>
        <xdr:cNvPr id="7" name="Conector recto 6"/>
        <xdr:cNvCxnSpPr/>
      </xdr:nvCxnSpPr>
      <xdr:spPr>
        <a:xfrm>
          <a:off x="4581525" y="69151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26</xdr:row>
      <xdr:rowOff>28576</xdr:rowOff>
    </xdr:from>
    <xdr:to>
      <xdr:col>8</xdr:col>
      <xdr:colOff>1114425</xdr:colOff>
      <xdr:row>26</xdr:row>
      <xdr:rowOff>38100</xdr:rowOff>
    </xdr:to>
    <xdr:cxnSp macro="">
      <xdr:nvCxnSpPr>
        <xdr:cNvPr id="8" name="Conector recto 7"/>
        <xdr:cNvCxnSpPr/>
      </xdr:nvCxnSpPr>
      <xdr:spPr>
        <a:xfrm>
          <a:off x="8362950" y="6867526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26</xdr:row>
      <xdr:rowOff>9525</xdr:rowOff>
    </xdr:from>
    <xdr:to>
      <xdr:col>1</xdr:col>
      <xdr:colOff>2124075</xdr:colOff>
      <xdr:row>26</xdr:row>
      <xdr:rowOff>28575</xdr:rowOff>
    </xdr:to>
    <xdr:cxnSp macro="">
      <xdr:nvCxnSpPr>
        <xdr:cNvPr id="9" name="Conector recto 8"/>
        <xdr:cNvCxnSpPr/>
      </xdr:nvCxnSpPr>
      <xdr:spPr>
        <a:xfrm>
          <a:off x="714375" y="6848475"/>
          <a:ext cx="1952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1088231</xdr:colOff>
      <xdr:row>0</xdr:row>
      <xdr:rowOff>152400</xdr:rowOff>
    </xdr:from>
    <xdr:ext cx="1685926" cy="953245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1606" y="15240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0</xdr:row>
      <xdr:rowOff>114300</xdr:rowOff>
    </xdr:from>
    <xdr:ext cx="1524000" cy="95324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14300"/>
          <a:ext cx="1524000" cy="95324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19</xdr:row>
      <xdr:rowOff>219075</xdr:rowOff>
    </xdr:from>
    <xdr:to>
      <xdr:col>9</xdr:col>
      <xdr:colOff>809625</xdr:colOff>
      <xdr:row>28</xdr:row>
      <xdr:rowOff>95252</xdr:rowOff>
    </xdr:to>
    <xdr:sp macro="" textlink="">
      <xdr:nvSpPr>
        <xdr:cNvPr id="13" name="CuadroTexto 12"/>
        <xdr:cNvSpPr txBox="1"/>
      </xdr:nvSpPr>
      <xdr:spPr>
        <a:xfrm>
          <a:off x="8086725" y="5019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123825</xdr:colOff>
      <xdr:row>20</xdr:row>
      <xdr:rowOff>9525</xdr:rowOff>
    </xdr:from>
    <xdr:to>
      <xdr:col>2</xdr:col>
      <xdr:colOff>685800</xdr:colOff>
      <xdr:row>28</xdr:row>
      <xdr:rowOff>95251</xdr:rowOff>
    </xdr:to>
    <xdr:sp macro="" textlink="">
      <xdr:nvSpPr>
        <xdr:cNvPr id="14" name="CuadroTexto 13"/>
        <xdr:cNvSpPr txBox="1"/>
      </xdr:nvSpPr>
      <xdr:spPr>
        <a:xfrm>
          <a:off x="666750" y="5038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314325</xdr:colOff>
      <xdr:row>20</xdr:row>
      <xdr:rowOff>28575</xdr:rowOff>
    </xdr:from>
    <xdr:to>
      <xdr:col>6</xdr:col>
      <xdr:colOff>571500</xdr:colOff>
      <xdr:row>28</xdr:row>
      <xdr:rowOff>133352</xdr:rowOff>
    </xdr:to>
    <xdr:sp macro="" textlink="">
      <xdr:nvSpPr>
        <xdr:cNvPr id="15" name="CuadroTexto 14"/>
        <xdr:cNvSpPr txBox="1"/>
      </xdr:nvSpPr>
      <xdr:spPr>
        <a:xfrm>
          <a:off x="4152900" y="5057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180975</xdr:colOff>
      <xdr:row>25</xdr:row>
      <xdr:rowOff>0</xdr:rowOff>
    </xdr:from>
    <xdr:to>
      <xdr:col>5</xdr:col>
      <xdr:colOff>942975</xdr:colOff>
      <xdr:row>25</xdr:row>
      <xdr:rowOff>0</xdr:rowOff>
    </xdr:to>
    <xdr:cxnSp macro="">
      <xdr:nvCxnSpPr>
        <xdr:cNvPr id="7" name="Conector recto 6"/>
        <xdr:cNvCxnSpPr/>
      </xdr:nvCxnSpPr>
      <xdr:spPr>
        <a:xfrm>
          <a:off x="4667250" y="61722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847725</xdr:colOff>
      <xdr:row>24</xdr:row>
      <xdr:rowOff>190501</xdr:rowOff>
    </xdr:from>
    <xdr:to>
      <xdr:col>9</xdr:col>
      <xdr:colOff>381000</xdr:colOff>
      <xdr:row>24</xdr:row>
      <xdr:rowOff>200025</xdr:rowOff>
    </xdr:to>
    <xdr:cxnSp macro="">
      <xdr:nvCxnSpPr>
        <xdr:cNvPr id="8" name="Conector recto 7"/>
        <xdr:cNvCxnSpPr/>
      </xdr:nvCxnSpPr>
      <xdr:spPr>
        <a:xfrm>
          <a:off x="8448675" y="61341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24</xdr:row>
      <xdr:rowOff>219075</xdr:rowOff>
    </xdr:from>
    <xdr:to>
      <xdr:col>2</xdr:col>
      <xdr:colOff>466725</xdr:colOff>
      <xdr:row>24</xdr:row>
      <xdr:rowOff>219075</xdr:rowOff>
    </xdr:to>
    <xdr:cxnSp macro="">
      <xdr:nvCxnSpPr>
        <xdr:cNvPr id="9" name="Conector recto 8"/>
        <xdr:cNvCxnSpPr/>
      </xdr:nvCxnSpPr>
      <xdr:spPr>
        <a:xfrm>
          <a:off x="733425" y="61626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421481</xdr:colOff>
      <xdr:row>0</xdr:row>
      <xdr:rowOff>247650</xdr:rowOff>
    </xdr:from>
    <xdr:ext cx="1685926" cy="953245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4006" y="2476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0</xdr:row>
      <xdr:rowOff>209550</xdr:rowOff>
    </xdr:from>
    <xdr:ext cx="1524000" cy="953245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09550"/>
          <a:ext cx="1524000" cy="95324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18</xdr:row>
      <xdr:rowOff>66675</xdr:rowOff>
    </xdr:from>
    <xdr:to>
      <xdr:col>9</xdr:col>
      <xdr:colOff>762000</xdr:colOff>
      <xdr:row>26</xdr:row>
      <xdr:rowOff>171452</xdr:rowOff>
    </xdr:to>
    <xdr:sp macro="" textlink="">
      <xdr:nvSpPr>
        <xdr:cNvPr id="12" name="CuadroTexto 11"/>
        <xdr:cNvSpPr txBox="1"/>
      </xdr:nvSpPr>
      <xdr:spPr>
        <a:xfrm>
          <a:off x="8039100" y="525780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76200</xdr:colOff>
      <xdr:row>18</xdr:row>
      <xdr:rowOff>85725</xdr:rowOff>
    </xdr:from>
    <xdr:to>
      <xdr:col>2</xdr:col>
      <xdr:colOff>638175</xdr:colOff>
      <xdr:row>26</xdr:row>
      <xdr:rowOff>171451</xdr:rowOff>
    </xdr:to>
    <xdr:sp macro="" textlink="">
      <xdr:nvSpPr>
        <xdr:cNvPr id="13" name="CuadroTexto 12"/>
        <xdr:cNvSpPr txBox="1"/>
      </xdr:nvSpPr>
      <xdr:spPr>
        <a:xfrm>
          <a:off x="619125" y="52768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266700</xdr:colOff>
      <xdr:row>18</xdr:row>
      <xdr:rowOff>104775</xdr:rowOff>
    </xdr:from>
    <xdr:to>
      <xdr:col>6</xdr:col>
      <xdr:colOff>523875</xdr:colOff>
      <xdr:row>26</xdr:row>
      <xdr:rowOff>209552</xdr:rowOff>
    </xdr:to>
    <xdr:sp macro="" textlink="">
      <xdr:nvSpPr>
        <xdr:cNvPr id="14" name="CuadroTexto 13"/>
        <xdr:cNvSpPr txBox="1"/>
      </xdr:nvSpPr>
      <xdr:spPr>
        <a:xfrm>
          <a:off x="4105275" y="52959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95250</xdr:colOff>
      <xdr:row>23</xdr:row>
      <xdr:rowOff>95250</xdr:rowOff>
    </xdr:from>
    <xdr:to>
      <xdr:col>5</xdr:col>
      <xdr:colOff>857250</xdr:colOff>
      <xdr:row>23</xdr:row>
      <xdr:rowOff>95250</xdr:rowOff>
    </xdr:to>
    <xdr:cxnSp macro="">
      <xdr:nvCxnSpPr>
        <xdr:cNvPr id="7" name="Conector recto 6"/>
        <xdr:cNvCxnSpPr/>
      </xdr:nvCxnSpPr>
      <xdr:spPr>
        <a:xfrm>
          <a:off x="4581525" y="60483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23</xdr:row>
      <xdr:rowOff>47626</xdr:rowOff>
    </xdr:from>
    <xdr:to>
      <xdr:col>9</xdr:col>
      <xdr:colOff>276225</xdr:colOff>
      <xdr:row>23</xdr:row>
      <xdr:rowOff>57150</xdr:rowOff>
    </xdr:to>
    <xdr:cxnSp macro="">
      <xdr:nvCxnSpPr>
        <xdr:cNvPr id="8" name="Conector recto 7"/>
        <xdr:cNvCxnSpPr/>
      </xdr:nvCxnSpPr>
      <xdr:spPr>
        <a:xfrm>
          <a:off x="8343900" y="600075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23</xdr:row>
      <xdr:rowOff>57150</xdr:rowOff>
    </xdr:from>
    <xdr:to>
      <xdr:col>2</xdr:col>
      <xdr:colOff>438150</xdr:colOff>
      <xdr:row>23</xdr:row>
      <xdr:rowOff>57150</xdr:rowOff>
    </xdr:to>
    <xdr:cxnSp macro="">
      <xdr:nvCxnSpPr>
        <xdr:cNvPr id="9" name="Conector recto 8"/>
        <xdr:cNvCxnSpPr/>
      </xdr:nvCxnSpPr>
      <xdr:spPr>
        <a:xfrm>
          <a:off x="704850" y="60102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421481</xdr:colOff>
      <xdr:row>0</xdr:row>
      <xdr:rowOff>228600</xdr:rowOff>
    </xdr:from>
    <xdr:ext cx="1685926" cy="95324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4006" y="22860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0</xdr:row>
      <xdr:rowOff>190500</xdr:rowOff>
    </xdr:from>
    <xdr:ext cx="1524000" cy="953245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90500"/>
          <a:ext cx="1524000" cy="95324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19</xdr:row>
      <xdr:rowOff>180975</xdr:rowOff>
    </xdr:from>
    <xdr:to>
      <xdr:col>9</xdr:col>
      <xdr:colOff>504825</xdr:colOff>
      <xdr:row>28</xdr:row>
      <xdr:rowOff>57152</xdr:rowOff>
    </xdr:to>
    <xdr:sp macro="" textlink="">
      <xdr:nvSpPr>
        <xdr:cNvPr id="10" name="CuadroTexto 9"/>
        <xdr:cNvSpPr txBox="1"/>
      </xdr:nvSpPr>
      <xdr:spPr>
        <a:xfrm>
          <a:off x="8324850" y="657225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361950</xdr:colOff>
      <xdr:row>19</xdr:row>
      <xdr:rowOff>200025</xdr:rowOff>
    </xdr:from>
    <xdr:to>
      <xdr:col>2</xdr:col>
      <xdr:colOff>381000</xdr:colOff>
      <xdr:row>28</xdr:row>
      <xdr:rowOff>57151</xdr:rowOff>
    </xdr:to>
    <xdr:sp macro="" textlink="">
      <xdr:nvSpPr>
        <xdr:cNvPr id="11" name="CuadroTexto 10"/>
        <xdr:cNvSpPr txBox="1"/>
      </xdr:nvSpPr>
      <xdr:spPr>
        <a:xfrm>
          <a:off x="904875" y="659130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9525</xdr:colOff>
      <xdr:row>19</xdr:row>
      <xdr:rowOff>219075</xdr:rowOff>
    </xdr:from>
    <xdr:to>
      <xdr:col>6</xdr:col>
      <xdr:colOff>266700</xdr:colOff>
      <xdr:row>28</xdr:row>
      <xdr:rowOff>95252</xdr:rowOff>
    </xdr:to>
    <xdr:sp macro="" textlink="">
      <xdr:nvSpPr>
        <xdr:cNvPr id="12" name="CuadroTexto 11"/>
        <xdr:cNvSpPr txBox="1"/>
      </xdr:nvSpPr>
      <xdr:spPr>
        <a:xfrm>
          <a:off x="4391025" y="661035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599861</xdr:colOff>
      <xdr:row>24</xdr:row>
      <xdr:rowOff>197175</xdr:rowOff>
    </xdr:from>
    <xdr:to>
      <xdr:col>5</xdr:col>
      <xdr:colOff>715913</xdr:colOff>
      <xdr:row>24</xdr:row>
      <xdr:rowOff>197175</xdr:rowOff>
    </xdr:to>
    <xdr:cxnSp macro="">
      <xdr:nvCxnSpPr>
        <xdr:cNvPr id="7" name="Conector recto 6"/>
        <xdr:cNvCxnSpPr/>
      </xdr:nvCxnSpPr>
      <xdr:spPr>
        <a:xfrm>
          <a:off x="4990120" y="7215020"/>
          <a:ext cx="18677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595919</xdr:colOff>
      <xdr:row>24</xdr:row>
      <xdr:rowOff>156228</xdr:rowOff>
    </xdr:from>
    <xdr:to>
      <xdr:col>9</xdr:col>
      <xdr:colOff>129194</xdr:colOff>
      <xdr:row>24</xdr:row>
      <xdr:rowOff>165752</xdr:rowOff>
    </xdr:to>
    <xdr:cxnSp macro="">
      <xdr:nvCxnSpPr>
        <xdr:cNvPr id="8" name="Conector recto 7"/>
        <xdr:cNvCxnSpPr/>
      </xdr:nvCxnSpPr>
      <xdr:spPr>
        <a:xfrm>
          <a:off x="8741436" y="7174073"/>
          <a:ext cx="1876206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24</xdr:row>
      <xdr:rowOff>168598</xdr:rowOff>
    </xdr:from>
    <xdr:to>
      <xdr:col>2</xdr:col>
      <xdr:colOff>171450</xdr:colOff>
      <xdr:row>24</xdr:row>
      <xdr:rowOff>168598</xdr:rowOff>
    </xdr:to>
    <xdr:cxnSp macro="">
      <xdr:nvCxnSpPr>
        <xdr:cNvPr id="9" name="Conector recto 8"/>
        <xdr:cNvCxnSpPr/>
      </xdr:nvCxnSpPr>
      <xdr:spPr>
        <a:xfrm>
          <a:off x="985564" y="7186443"/>
          <a:ext cx="18682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183356</xdr:colOff>
      <xdr:row>0</xdr:row>
      <xdr:rowOff>276225</xdr:rowOff>
    </xdr:from>
    <xdr:ext cx="1685926" cy="95324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98806" y="2762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485775</xdr:colOff>
      <xdr:row>0</xdr:row>
      <xdr:rowOff>238125</xdr:rowOff>
    </xdr:from>
    <xdr:ext cx="1524000" cy="95324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524000" cy="95324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18</xdr:row>
      <xdr:rowOff>161925</xdr:rowOff>
    </xdr:from>
    <xdr:to>
      <xdr:col>9</xdr:col>
      <xdr:colOff>704850</xdr:colOff>
      <xdr:row>27</xdr:row>
      <xdr:rowOff>38102</xdr:rowOff>
    </xdr:to>
    <xdr:sp macro="" textlink="">
      <xdr:nvSpPr>
        <xdr:cNvPr id="13" name="CuadroTexto 12"/>
        <xdr:cNvSpPr txBox="1"/>
      </xdr:nvSpPr>
      <xdr:spPr>
        <a:xfrm>
          <a:off x="7981950" y="5972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19050</xdr:colOff>
      <xdr:row>18</xdr:row>
      <xdr:rowOff>180975</xdr:rowOff>
    </xdr:from>
    <xdr:to>
      <xdr:col>2</xdr:col>
      <xdr:colOff>581025</xdr:colOff>
      <xdr:row>27</xdr:row>
      <xdr:rowOff>38101</xdr:rowOff>
    </xdr:to>
    <xdr:sp macro="" textlink="">
      <xdr:nvSpPr>
        <xdr:cNvPr id="14" name="CuadroTexto 13"/>
        <xdr:cNvSpPr txBox="1"/>
      </xdr:nvSpPr>
      <xdr:spPr>
        <a:xfrm>
          <a:off x="561975" y="5991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209550</xdr:colOff>
      <xdr:row>18</xdr:row>
      <xdr:rowOff>200025</xdr:rowOff>
    </xdr:from>
    <xdr:to>
      <xdr:col>6</xdr:col>
      <xdr:colOff>466725</xdr:colOff>
      <xdr:row>27</xdr:row>
      <xdr:rowOff>76202</xdr:rowOff>
    </xdr:to>
    <xdr:sp macro="" textlink="">
      <xdr:nvSpPr>
        <xdr:cNvPr id="15" name="CuadroTexto 14"/>
        <xdr:cNvSpPr txBox="1"/>
      </xdr:nvSpPr>
      <xdr:spPr>
        <a:xfrm>
          <a:off x="4048125" y="6010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148869</xdr:colOff>
      <xdr:row>24</xdr:row>
      <xdr:rowOff>117935</xdr:rowOff>
    </xdr:from>
    <xdr:to>
      <xdr:col>5</xdr:col>
      <xdr:colOff>910869</xdr:colOff>
      <xdr:row>24</xdr:row>
      <xdr:rowOff>117935</xdr:rowOff>
    </xdr:to>
    <xdr:cxnSp macro="">
      <xdr:nvCxnSpPr>
        <xdr:cNvPr id="7" name="Conector recto 6"/>
        <xdr:cNvCxnSpPr/>
      </xdr:nvCxnSpPr>
      <xdr:spPr>
        <a:xfrm>
          <a:off x="4643813" y="6667710"/>
          <a:ext cx="18643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807271</xdr:colOff>
      <xdr:row>24</xdr:row>
      <xdr:rowOff>52547</xdr:rowOff>
    </xdr:from>
    <xdr:to>
      <xdr:col>9</xdr:col>
      <xdr:colOff>340546</xdr:colOff>
      <xdr:row>24</xdr:row>
      <xdr:rowOff>62071</xdr:rowOff>
    </xdr:to>
    <xdr:cxnSp macro="">
      <xdr:nvCxnSpPr>
        <xdr:cNvPr id="8" name="Conector recto 7"/>
        <xdr:cNvCxnSpPr/>
      </xdr:nvCxnSpPr>
      <xdr:spPr>
        <a:xfrm>
          <a:off x="8470080" y="6602322"/>
          <a:ext cx="186636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24</xdr:row>
      <xdr:rowOff>66779</xdr:rowOff>
    </xdr:from>
    <xdr:to>
      <xdr:col>2</xdr:col>
      <xdr:colOff>428625</xdr:colOff>
      <xdr:row>24</xdr:row>
      <xdr:rowOff>66779</xdr:rowOff>
    </xdr:to>
    <xdr:cxnSp macro="">
      <xdr:nvCxnSpPr>
        <xdr:cNvPr id="9" name="Conector recto 8"/>
        <xdr:cNvCxnSpPr/>
      </xdr:nvCxnSpPr>
      <xdr:spPr>
        <a:xfrm>
          <a:off x="698215" y="6616554"/>
          <a:ext cx="18708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335756</xdr:colOff>
      <xdr:row>0</xdr:row>
      <xdr:rowOff>219075</xdr:rowOff>
    </xdr:from>
    <xdr:ext cx="1685926" cy="953245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8281" y="21907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180975</xdr:rowOff>
    </xdr:from>
    <xdr:ext cx="1524000" cy="953245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180975"/>
          <a:ext cx="1524000" cy="95324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373856</xdr:colOff>
      <xdr:row>0</xdr:row>
      <xdr:rowOff>276225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6381" y="2762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238125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38125"/>
          <a:ext cx="1524000" cy="953245"/>
        </a:xfrm>
        <a:prstGeom prst="rect">
          <a:avLst/>
        </a:prstGeom>
      </xdr:spPr>
    </xdr:pic>
    <xdr:clientData/>
  </xdr:oneCellAnchor>
  <xdr:twoCellAnchor>
    <xdr:from>
      <xdr:col>7</xdr:col>
      <xdr:colOff>363769</xdr:colOff>
      <xdr:row>19</xdr:row>
      <xdr:rowOff>95250</xdr:rowOff>
    </xdr:from>
    <xdr:to>
      <xdr:col>9</xdr:col>
      <xdr:colOff>677559</xdr:colOff>
      <xdr:row>27</xdr:row>
      <xdr:rowOff>165352</xdr:rowOff>
    </xdr:to>
    <xdr:sp macro="" textlink="">
      <xdr:nvSpPr>
        <xdr:cNvPr id="13" name="CuadroTexto 12"/>
        <xdr:cNvSpPr txBox="1"/>
      </xdr:nvSpPr>
      <xdr:spPr>
        <a:xfrm>
          <a:off x="7964719" y="4991100"/>
          <a:ext cx="2656940" cy="1898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485775</xdr:colOff>
      <xdr:row>19</xdr:row>
      <xdr:rowOff>114300</xdr:rowOff>
    </xdr:from>
    <xdr:to>
      <xdr:col>2</xdr:col>
      <xdr:colOff>508784</xdr:colOff>
      <xdr:row>27</xdr:row>
      <xdr:rowOff>165351</xdr:rowOff>
    </xdr:to>
    <xdr:sp macro="" textlink="">
      <xdr:nvSpPr>
        <xdr:cNvPr id="14" name="CuadroTexto 13"/>
        <xdr:cNvSpPr txBox="1"/>
      </xdr:nvSpPr>
      <xdr:spPr>
        <a:xfrm>
          <a:off x="485775" y="5010150"/>
          <a:ext cx="2156609" cy="1879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133992</xdr:colOff>
      <xdr:row>19</xdr:row>
      <xdr:rowOff>133350</xdr:rowOff>
    </xdr:from>
    <xdr:to>
      <xdr:col>6</xdr:col>
      <xdr:colOff>453133</xdr:colOff>
      <xdr:row>27</xdr:row>
      <xdr:rowOff>203452</xdr:rowOff>
    </xdr:to>
    <xdr:sp macro="" textlink="">
      <xdr:nvSpPr>
        <xdr:cNvPr id="15" name="CuadroTexto 14"/>
        <xdr:cNvSpPr txBox="1"/>
      </xdr:nvSpPr>
      <xdr:spPr>
        <a:xfrm>
          <a:off x="3972567" y="5029200"/>
          <a:ext cx="3071866" cy="1898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78448</xdr:colOff>
      <xdr:row>25</xdr:row>
      <xdr:rowOff>28143</xdr:rowOff>
    </xdr:from>
    <xdr:to>
      <xdr:col>5</xdr:col>
      <xdr:colOff>837879</xdr:colOff>
      <xdr:row>25</xdr:row>
      <xdr:rowOff>28143</xdr:rowOff>
    </xdr:to>
    <xdr:cxnSp macro="">
      <xdr:nvCxnSpPr>
        <xdr:cNvPr id="16" name="Conector recto 15"/>
        <xdr:cNvCxnSpPr/>
      </xdr:nvCxnSpPr>
      <xdr:spPr>
        <a:xfrm>
          <a:off x="4564723" y="6295593"/>
          <a:ext cx="18643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790040</xdr:colOff>
      <xdr:row>24</xdr:row>
      <xdr:rowOff>191355</xdr:rowOff>
    </xdr:from>
    <xdr:to>
      <xdr:col>9</xdr:col>
      <xdr:colOff>313255</xdr:colOff>
      <xdr:row>24</xdr:row>
      <xdr:rowOff>200879</xdr:rowOff>
    </xdr:to>
    <xdr:cxnSp macro="">
      <xdr:nvCxnSpPr>
        <xdr:cNvPr id="17" name="Conector recto 16"/>
        <xdr:cNvCxnSpPr/>
      </xdr:nvCxnSpPr>
      <xdr:spPr>
        <a:xfrm>
          <a:off x="8390990" y="6230205"/>
          <a:ext cx="186636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24</xdr:row>
      <xdr:rowOff>205587</xdr:rowOff>
    </xdr:from>
    <xdr:to>
      <xdr:col>2</xdr:col>
      <xdr:colOff>356384</xdr:colOff>
      <xdr:row>24</xdr:row>
      <xdr:rowOff>205587</xdr:rowOff>
    </xdr:to>
    <xdr:cxnSp macro="">
      <xdr:nvCxnSpPr>
        <xdr:cNvPr id="18" name="Conector recto 17"/>
        <xdr:cNvCxnSpPr/>
      </xdr:nvCxnSpPr>
      <xdr:spPr>
        <a:xfrm>
          <a:off x="619125" y="6244437"/>
          <a:ext cx="18708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373856</xdr:colOff>
      <xdr:row>0</xdr:row>
      <xdr:rowOff>276225</xdr:rowOff>
    </xdr:from>
    <xdr:ext cx="1685926" cy="95324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6381" y="2762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238125</xdr:rowOff>
    </xdr:from>
    <xdr:ext cx="1524000" cy="95324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38125"/>
          <a:ext cx="1524000" cy="953245"/>
        </a:xfrm>
        <a:prstGeom prst="rect">
          <a:avLst/>
        </a:prstGeom>
      </xdr:spPr>
    </xdr:pic>
    <xdr:clientData/>
  </xdr:oneCellAnchor>
  <xdr:twoCellAnchor>
    <xdr:from>
      <xdr:col>7</xdr:col>
      <xdr:colOff>325669</xdr:colOff>
      <xdr:row>19</xdr:row>
      <xdr:rowOff>19050</xdr:rowOff>
    </xdr:from>
    <xdr:to>
      <xdr:col>9</xdr:col>
      <xdr:colOff>639459</xdr:colOff>
      <xdr:row>27</xdr:row>
      <xdr:rowOff>89152</xdr:rowOff>
    </xdr:to>
    <xdr:sp macro="" textlink="">
      <xdr:nvSpPr>
        <xdr:cNvPr id="8" name="CuadroTexto 7"/>
        <xdr:cNvSpPr txBox="1"/>
      </xdr:nvSpPr>
      <xdr:spPr>
        <a:xfrm>
          <a:off x="7926619" y="4914900"/>
          <a:ext cx="2656940" cy="1898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447675</xdr:colOff>
      <xdr:row>19</xdr:row>
      <xdr:rowOff>38100</xdr:rowOff>
    </xdr:from>
    <xdr:to>
      <xdr:col>2</xdr:col>
      <xdr:colOff>470684</xdr:colOff>
      <xdr:row>27</xdr:row>
      <xdr:rowOff>89151</xdr:rowOff>
    </xdr:to>
    <xdr:sp macro="" textlink="">
      <xdr:nvSpPr>
        <xdr:cNvPr id="9" name="CuadroTexto 8"/>
        <xdr:cNvSpPr txBox="1"/>
      </xdr:nvSpPr>
      <xdr:spPr>
        <a:xfrm>
          <a:off x="447675" y="4933950"/>
          <a:ext cx="2156609" cy="1879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95892</xdr:colOff>
      <xdr:row>19</xdr:row>
      <xdr:rowOff>57150</xdr:rowOff>
    </xdr:from>
    <xdr:to>
      <xdr:col>6</xdr:col>
      <xdr:colOff>415033</xdr:colOff>
      <xdr:row>27</xdr:row>
      <xdr:rowOff>127252</xdr:rowOff>
    </xdr:to>
    <xdr:sp macro="" textlink="">
      <xdr:nvSpPr>
        <xdr:cNvPr id="10" name="CuadroTexto 9"/>
        <xdr:cNvSpPr txBox="1"/>
      </xdr:nvSpPr>
      <xdr:spPr>
        <a:xfrm>
          <a:off x="3934467" y="4953000"/>
          <a:ext cx="3071866" cy="1898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40348</xdr:colOff>
      <xdr:row>24</xdr:row>
      <xdr:rowOff>180543</xdr:rowOff>
    </xdr:from>
    <xdr:to>
      <xdr:col>5</xdr:col>
      <xdr:colOff>799779</xdr:colOff>
      <xdr:row>24</xdr:row>
      <xdr:rowOff>180543</xdr:rowOff>
    </xdr:to>
    <xdr:cxnSp macro="">
      <xdr:nvCxnSpPr>
        <xdr:cNvPr id="11" name="Conector recto 10"/>
        <xdr:cNvCxnSpPr/>
      </xdr:nvCxnSpPr>
      <xdr:spPr>
        <a:xfrm>
          <a:off x="4526623" y="6219393"/>
          <a:ext cx="18643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751940</xdr:colOff>
      <xdr:row>24</xdr:row>
      <xdr:rowOff>115155</xdr:rowOff>
    </xdr:from>
    <xdr:to>
      <xdr:col>9</xdr:col>
      <xdr:colOff>275155</xdr:colOff>
      <xdr:row>24</xdr:row>
      <xdr:rowOff>124679</xdr:rowOff>
    </xdr:to>
    <xdr:cxnSp macro="">
      <xdr:nvCxnSpPr>
        <xdr:cNvPr id="12" name="Conector recto 11"/>
        <xdr:cNvCxnSpPr/>
      </xdr:nvCxnSpPr>
      <xdr:spPr>
        <a:xfrm>
          <a:off x="8352890" y="6154005"/>
          <a:ext cx="186636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24</xdr:row>
      <xdr:rowOff>129387</xdr:rowOff>
    </xdr:from>
    <xdr:to>
      <xdr:col>2</xdr:col>
      <xdr:colOff>318284</xdr:colOff>
      <xdr:row>24</xdr:row>
      <xdr:rowOff>129387</xdr:rowOff>
    </xdr:to>
    <xdr:cxnSp macro="">
      <xdr:nvCxnSpPr>
        <xdr:cNvPr id="13" name="Conector recto 12"/>
        <xdr:cNvCxnSpPr/>
      </xdr:nvCxnSpPr>
      <xdr:spPr>
        <a:xfrm>
          <a:off x="581025" y="6168237"/>
          <a:ext cx="18708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440531</xdr:colOff>
      <xdr:row>0</xdr:row>
      <xdr:rowOff>238125</xdr:rowOff>
    </xdr:from>
    <xdr:ext cx="1685926" cy="953245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3056" y="2381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0</xdr:row>
      <xdr:rowOff>200025</xdr:rowOff>
    </xdr:from>
    <xdr:ext cx="1524000" cy="953245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00025"/>
          <a:ext cx="1524000" cy="953245"/>
        </a:xfrm>
        <a:prstGeom prst="rect">
          <a:avLst/>
        </a:prstGeom>
      </xdr:spPr>
    </xdr:pic>
    <xdr:clientData/>
  </xdr:oneCellAnchor>
  <xdr:twoCellAnchor>
    <xdr:from>
      <xdr:col>7</xdr:col>
      <xdr:colOff>306619</xdr:colOff>
      <xdr:row>18</xdr:row>
      <xdr:rowOff>190500</xdr:rowOff>
    </xdr:from>
    <xdr:to>
      <xdr:col>9</xdr:col>
      <xdr:colOff>620409</xdr:colOff>
      <xdr:row>27</xdr:row>
      <xdr:rowOff>32002</xdr:rowOff>
    </xdr:to>
    <xdr:sp macro="" textlink="">
      <xdr:nvSpPr>
        <xdr:cNvPr id="10" name="CuadroTexto 9"/>
        <xdr:cNvSpPr txBox="1"/>
      </xdr:nvSpPr>
      <xdr:spPr>
        <a:xfrm>
          <a:off x="7907569" y="4857750"/>
          <a:ext cx="2656940" cy="1898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428625</xdr:colOff>
      <xdr:row>18</xdr:row>
      <xdr:rowOff>209550</xdr:rowOff>
    </xdr:from>
    <xdr:to>
      <xdr:col>2</xdr:col>
      <xdr:colOff>451634</xdr:colOff>
      <xdr:row>27</xdr:row>
      <xdr:rowOff>32001</xdr:rowOff>
    </xdr:to>
    <xdr:sp macro="" textlink="">
      <xdr:nvSpPr>
        <xdr:cNvPr id="14" name="CuadroTexto 13"/>
        <xdr:cNvSpPr txBox="1"/>
      </xdr:nvSpPr>
      <xdr:spPr>
        <a:xfrm>
          <a:off x="428625" y="4876800"/>
          <a:ext cx="2156609" cy="1879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76842</xdr:colOff>
      <xdr:row>19</xdr:row>
      <xdr:rowOff>0</xdr:rowOff>
    </xdr:from>
    <xdr:to>
      <xdr:col>6</xdr:col>
      <xdr:colOff>395983</xdr:colOff>
      <xdr:row>27</xdr:row>
      <xdr:rowOff>70102</xdr:rowOff>
    </xdr:to>
    <xdr:sp macro="" textlink="">
      <xdr:nvSpPr>
        <xdr:cNvPr id="15" name="CuadroTexto 14"/>
        <xdr:cNvSpPr txBox="1"/>
      </xdr:nvSpPr>
      <xdr:spPr>
        <a:xfrm>
          <a:off x="3915417" y="4895850"/>
          <a:ext cx="3071866" cy="1898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21298</xdr:colOff>
      <xdr:row>24</xdr:row>
      <xdr:rowOff>123393</xdr:rowOff>
    </xdr:from>
    <xdr:to>
      <xdr:col>5</xdr:col>
      <xdr:colOff>780729</xdr:colOff>
      <xdr:row>24</xdr:row>
      <xdr:rowOff>123393</xdr:rowOff>
    </xdr:to>
    <xdr:cxnSp macro="">
      <xdr:nvCxnSpPr>
        <xdr:cNvPr id="16" name="Conector recto 15"/>
        <xdr:cNvCxnSpPr/>
      </xdr:nvCxnSpPr>
      <xdr:spPr>
        <a:xfrm>
          <a:off x="4507573" y="6162243"/>
          <a:ext cx="18643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732890</xdr:colOff>
      <xdr:row>24</xdr:row>
      <xdr:rowOff>58005</xdr:rowOff>
    </xdr:from>
    <xdr:to>
      <xdr:col>9</xdr:col>
      <xdr:colOff>256105</xdr:colOff>
      <xdr:row>24</xdr:row>
      <xdr:rowOff>67529</xdr:rowOff>
    </xdr:to>
    <xdr:cxnSp macro="">
      <xdr:nvCxnSpPr>
        <xdr:cNvPr id="17" name="Conector recto 16"/>
        <xdr:cNvCxnSpPr/>
      </xdr:nvCxnSpPr>
      <xdr:spPr>
        <a:xfrm>
          <a:off x="8333840" y="6096855"/>
          <a:ext cx="186636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24</xdr:row>
      <xdr:rowOff>72237</xdr:rowOff>
    </xdr:from>
    <xdr:to>
      <xdr:col>2</xdr:col>
      <xdr:colOff>299234</xdr:colOff>
      <xdr:row>24</xdr:row>
      <xdr:rowOff>72237</xdr:rowOff>
    </xdr:to>
    <xdr:cxnSp macro="">
      <xdr:nvCxnSpPr>
        <xdr:cNvPr id="18" name="Conector recto 17"/>
        <xdr:cNvCxnSpPr/>
      </xdr:nvCxnSpPr>
      <xdr:spPr>
        <a:xfrm>
          <a:off x="561975" y="6111087"/>
          <a:ext cx="18708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19</xdr:row>
      <xdr:rowOff>219075</xdr:rowOff>
    </xdr:from>
    <xdr:to>
      <xdr:col>9</xdr:col>
      <xdr:colOff>800100</xdr:colOff>
      <xdr:row>28</xdr:row>
      <xdr:rowOff>95252</xdr:rowOff>
    </xdr:to>
    <xdr:sp macro="" textlink="">
      <xdr:nvSpPr>
        <xdr:cNvPr id="15" name="CuadroTexto 14"/>
        <xdr:cNvSpPr txBox="1"/>
      </xdr:nvSpPr>
      <xdr:spPr>
        <a:xfrm>
          <a:off x="8077200" y="541020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114300</xdr:colOff>
      <xdr:row>20</xdr:row>
      <xdr:rowOff>9525</xdr:rowOff>
    </xdr:from>
    <xdr:to>
      <xdr:col>2</xdr:col>
      <xdr:colOff>676275</xdr:colOff>
      <xdr:row>28</xdr:row>
      <xdr:rowOff>95251</xdr:rowOff>
    </xdr:to>
    <xdr:sp macro="" textlink="">
      <xdr:nvSpPr>
        <xdr:cNvPr id="16" name="CuadroTexto 15"/>
        <xdr:cNvSpPr txBox="1"/>
      </xdr:nvSpPr>
      <xdr:spPr>
        <a:xfrm>
          <a:off x="657225" y="54292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304800</xdr:colOff>
      <xdr:row>20</xdr:row>
      <xdr:rowOff>28575</xdr:rowOff>
    </xdr:from>
    <xdr:to>
      <xdr:col>6</xdr:col>
      <xdr:colOff>561975</xdr:colOff>
      <xdr:row>28</xdr:row>
      <xdr:rowOff>133352</xdr:rowOff>
    </xdr:to>
    <xdr:sp macro="" textlink="">
      <xdr:nvSpPr>
        <xdr:cNvPr id="17" name="CuadroTexto 16"/>
        <xdr:cNvSpPr txBox="1"/>
      </xdr:nvSpPr>
      <xdr:spPr>
        <a:xfrm>
          <a:off x="4143375" y="54483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161925</xdr:colOff>
      <xdr:row>24</xdr:row>
      <xdr:rowOff>219075</xdr:rowOff>
    </xdr:from>
    <xdr:to>
      <xdr:col>5</xdr:col>
      <xdr:colOff>923925</xdr:colOff>
      <xdr:row>24</xdr:row>
      <xdr:rowOff>219075</xdr:rowOff>
    </xdr:to>
    <xdr:cxnSp macro="">
      <xdr:nvCxnSpPr>
        <xdr:cNvPr id="7" name="Conector recto 6"/>
        <xdr:cNvCxnSpPr/>
      </xdr:nvCxnSpPr>
      <xdr:spPr>
        <a:xfrm>
          <a:off x="4648200" y="65532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847725</xdr:colOff>
      <xdr:row>24</xdr:row>
      <xdr:rowOff>200026</xdr:rowOff>
    </xdr:from>
    <xdr:to>
      <xdr:col>9</xdr:col>
      <xdr:colOff>381000</xdr:colOff>
      <xdr:row>24</xdr:row>
      <xdr:rowOff>209550</xdr:rowOff>
    </xdr:to>
    <xdr:cxnSp macro="">
      <xdr:nvCxnSpPr>
        <xdr:cNvPr id="8" name="Conector recto 7"/>
        <xdr:cNvCxnSpPr/>
      </xdr:nvCxnSpPr>
      <xdr:spPr>
        <a:xfrm>
          <a:off x="8448675" y="653415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24</xdr:row>
      <xdr:rowOff>171450</xdr:rowOff>
    </xdr:from>
    <xdr:to>
      <xdr:col>2</xdr:col>
      <xdr:colOff>495300</xdr:colOff>
      <xdr:row>24</xdr:row>
      <xdr:rowOff>171450</xdr:rowOff>
    </xdr:to>
    <xdr:cxnSp macro="">
      <xdr:nvCxnSpPr>
        <xdr:cNvPr id="9" name="Conector recto 8"/>
        <xdr:cNvCxnSpPr/>
      </xdr:nvCxnSpPr>
      <xdr:spPr>
        <a:xfrm>
          <a:off x="762000" y="6505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421481</xdr:colOff>
      <xdr:row>0</xdr:row>
      <xdr:rowOff>209550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4006" y="2095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0</xdr:row>
      <xdr:rowOff>171450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71450"/>
          <a:ext cx="1524000" cy="95324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20</xdr:row>
      <xdr:rowOff>0</xdr:rowOff>
    </xdr:from>
    <xdr:to>
      <xdr:col>9</xdr:col>
      <xdr:colOff>571500</xdr:colOff>
      <xdr:row>28</xdr:row>
      <xdr:rowOff>104777</xdr:rowOff>
    </xdr:to>
    <xdr:sp macro="" textlink="">
      <xdr:nvSpPr>
        <xdr:cNvPr id="12" name="CuadroTexto 11"/>
        <xdr:cNvSpPr txBox="1"/>
      </xdr:nvSpPr>
      <xdr:spPr>
        <a:xfrm>
          <a:off x="7848600" y="512445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76200</xdr:colOff>
      <xdr:row>20</xdr:row>
      <xdr:rowOff>38100</xdr:rowOff>
    </xdr:from>
    <xdr:to>
      <xdr:col>6</xdr:col>
      <xdr:colOff>333375</xdr:colOff>
      <xdr:row>28</xdr:row>
      <xdr:rowOff>142877</xdr:rowOff>
    </xdr:to>
    <xdr:sp macro="" textlink="">
      <xdr:nvSpPr>
        <xdr:cNvPr id="14" name="CuadroTexto 13"/>
        <xdr:cNvSpPr txBox="1"/>
      </xdr:nvSpPr>
      <xdr:spPr>
        <a:xfrm>
          <a:off x="3914775" y="516255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590550</xdr:colOff>
      <xdr:row>25</xdr:row>
      <xdr:rowOff>0</xdr:rowOff>
    </xdr:from>
    <xdr:to>
      <xdr:col>5</xdr:col>
      <xdr:colOff>704850</xdr:colOff>
      <xdr:row>25</xdr:row>
      <xdr:rowOff>0</xdr:rowOff>
    </xdr:to>
    <xdr:cxnSp macro="">
      <xdr:nvCxnSpPr>
        <xdr:cNvPr id="7" name="Conector recto 6"/>
        <xdr:cNvCxnSpPr/>
      </xdr:nvCxnSpPr>
      <xdr:spPr>
        <a:xfrm>
          <a:off x="4429125" y="62674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628650</xdr:colOff>
      <xdr:row>24</xdr:row>
      <xdr:rowOff>209551</xdr:rowOff>
    </xdr:from>
    <xdr:to>
      <xdr:col>9</xdr:col>
      <xdr:colOff>161925</xdr:colOff>
      <xdr:row>24</xdr:row>
      <xdr:rowOff>219075</xdr:rowOff>
    </xdr:to>
    <xdr:cxnSp macro="">
      <xdr:nvCxnSpPr>
        <xdr:cNvPr id="8" name="Conector recto 7"/>
        <xdr:cNvCxnSpPr/>
      </xdr:nvCxnSpPr>
      <xdr:spPr>
        <a:xfrm>
          <a:off x="8229600" y="6248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22</xdr:row>
      <xdr:rowOff>171450</xdr:rowOff>
    </xdr:from>
    <xdr:to>
      <xdr:col>2</xdr:col>
      <xdr:colOff>419100</xdr:colOff>
      <xdr:row>22</xdr:row>
      <xdr:rowOff>171450</xdr:rowOff>
    </xdr:to>
    <xdr:cxnSp macro="">
      <xdr:nvCxnSpPr>
        <xdr:cNvPr id="9" name="Conector recto 8"/>
        <xdr:cNvCxnSpPr/>
      </xdr:nvCxnSpPr>
      <xdr:spPr>
        <a:xfrm>
          <a:off x="685800" y="57531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297656</xdr:colOff>
      <xdr:row>0</xdr:row>
      <xdr:rowOff>247650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0181" y="2476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0</xdr:row>
      <xdr:rowOff>209550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209550"/>
          <a:ext cx="1524000" cy="953245"/>
        </a:xfrm>
        <a:prstGeom prst="rect">
          <a:avLst/>
        </a:prstGeom>
      </xdr:spPr>
    </xdr:pic>
    <xdr:clientData/>
  </xdr:oneCellAnchor>
  <xdr:twoCellAnchor>
    <xdr:from>
      <xdr:col>0</xdr:col>
      <xdr:colOff>409575</xdr:colOff>
      <xdr:row>19</xdr:row>
      <xdr:rowOff>200025</xdr:rowOff>
    </xdr:from>
    <xdr:to>
      <xdr:col>2</xdr:col>
      <xdr:colOff>428625</xdr:colOff>
      <xdr:row>28</xdr:row>
      <xdr:rowOff>57151</xdr:rowOff>
    </xdr:to>
    <xdr:sp macro="" textlink="">
      <xdr:nvSpPr>
        <xdr:cNvPr id="15" name="CuadroTexto 14"/>
        <xdr:cNvSpPr txBox="1"/>
      </xdr:nvSpPr>
      <xdr:spPr>
        <a:xfrm>
          <a:off x="409575" y="509587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523875</xdr:colOff>
      <xdr:row>24</xdr:row>
      <xdr:rowOff>133350</xdr:rowOff>
    </xdr:from>
    <xdr:to>
      <xdr:col>2</xdr:col>
      <xdr:colOff>257175</xdr:colOff>
      <xdr:row>24</xdr:row>
      <xdr:rowOff>133350</xdr:rowOff>
    </xdr:to>
    <xdr:cxnSp macro="">
      <xdr:nvCxnSpPr>
        <xdr:cNvPr id="16" name="Conector recto 15"/>
        <xdr:cNvCxnSpPr/>
      </xdr:nvCxnSpPr>
      <xdr:spPr>
        <a:xfrm>
          <a:off x="523875" y="61722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18</xdr:row>
      <xdr:rowOff>28575</xdr:rowOff>
    </xdr:from>
    <xdr:to>
      <xdr:col>9</xdr:col>
      <xdr:colOff>800100</xdr:colOff>
      <xdr:row>26</xdr:row>
      <xdr:rowOff>133352</xdr:rowOff>
    </xdr:to>
    <xdr:sp macro="" textlink="">
      <xdr:nvSpPr>
        <xdr:cNvPr id="12" name="CuadroTexto 11"/>
        <xdr:cNvSpPr txBox="1"/>
      </xdr:nvSpPr>
      <xdr:spPr>
        <a:xfrm>
          <a:off x="8077200" y="469582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114300</xdr:colOff>
      <xdr:row>18</xdr:row>
      <xdr:rowOff>66675</xdr:rowOff>
    </xdr:from>
    <xdr:to>
      <xdr:col>2</xdr:col>
      <xdr:colOff>676275</xdr:colOff>
      <xdr:row>26</xdr:row>
      <xdr:rowOff>152401</xdr:rowOff>
    </xdr:to>
    <xdr:sp macro="" textlink="">
      <xdr:nvSpPr>
        <xdr:cNvPr id="13" name="CuadroTexto 12"/>
        <xdr:cNvSpPr txBox="1"/>
      </xdr:nvSpPr>
      <xdr:spPr>
        <a:xfrm>
          <a:off x="657225" y="47339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304800</xdr:colOff>
      <xdr:row>18</xdr:row>
      <xdr:rowOff>85725</xdr:rowOff>
    </xdr:from>
    <xdr:to>
      <xdr:col>6</xdr:col>
      <xdr:colOff>561975</xdr:colOff>
      <xdr:row>26</xdr:row>
      <xdr:rowOff>190502</xdr:rowOff>
    </xdr:to>
    <xdr:sp macro="" textlink="">
      <xdr:nvSpPr>
        <xdr:cNvPr id="14" name="CuadroTexto 13"/>
        <xdr:cNvSpPr txBox="1"/>
      </xdr:nvSpPr>
      <xdr:spPr>
        <a:xfrm>
          <a:off x="4143375" y="47529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247650</xdr:colOff>
      <xdr:row>23</xdr:row>
      <xdr:rowOff>57150</xdr:rowOff>
    </xdr:from>
    <xdr:to>
      <xdr:col>6</xdr:col>
      <xdr:colOff>9525</xdr:colOff>
      <xdr:row>23</xdr:row>
      <xdr:rowOff>57150</xdr:rowOff>
    </xdr:to>
    <xdr:cxnSp macro="">
      <xdr:nvCxnSpPr>
        <xdr:cNvPr id="7" name="Conector recto 6"/>
        <xdr:cNvCxnSpPr/>
      </xdr:nvCxnSpPr>
      <xdr:spPr>
        <a:xfrm>
          <a:off x="4733925" y="58674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895350</xdr:colOff>
      <xdr:row>23</xdr:row>
      <xdr:rowOff>1</xdr:rowOff>
    </xdr:from>
    <xdr:to>
      <xdr:col>9</xdr:col>
      <xdr:colOff>428625</xdr:colOff>
      <xdr:row>23</xdr:row>
      <xdr:rowOff>9525</xdr:rowOff>
    </xdr:to>
    <xdr:cxnSp macro="">
      <xdr:nvCxnSpPr>
        <xdr:cNvPr id="8" name="Conector recto 7"/>
        <xdr:cNvCxnSpPr/>
      </xdr:nvCxnSpPr>
      <xdr:spPr>
        <a:xfrm>
          <a:off x="8496300" y="581025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23</xdr:row>
      <xdr:rowOff>19050</xdr:rowOff>
    </xdr:from>
    <xdr:to>
      <xdr:col>2</xdr:col>
      <xdr:colOff>552450</xdr:colOff>
      <xdr:row>23</xdr:row>
      <xdr:rowOff>19050</xdr:rowOff>
    </xdr:to>
    <xdr:cxnSp macro="">
      <xdr:nvCxnSpPr>
        <xdr:cNvPr id="9" name="Conector recto 8"/>
        <xdr:cNvCxnSpPr/>
      </xdr:nvCxnSpPr>
      <xdr:spPr>
        <a:xfrm>
          <a:off x="819150" y="58293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373856</xdr:colOff>
      <xdr:row>0</xdr:row>
      <xdr:rowOff>238125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6381" y="2381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200025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"/>
          <a:ext cx="1524000" cy="95324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18</xdr:row>
      <xdr:rowOff>123825</xdr:rowOff>
    </xdr:from>
    <xdr:to>
      <xdr:col>9</xdr:col>
      <xdr:colOff>733425</xdr:colOff>
      <xdr:row>27</xdr:row>
      <xdr:rowOff>2</xdr:rowOff>
    </xdr:to>
    <xdr:sp macro="" textlink="">
      <xdr:nvSpPr>
        <xdr:cNvPr id="17" name="CuadroTexto 16"/>
        <xdr:cNvSpPr txBox="1"/>
      </xdr:nvSpPr>
      <xdr:spPr>
        <a:xfrm>
          <a:off x="8010525" y="47910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47625</xdr:colOff>
      <xdr:row>18</xdr:row>
      <xdr:rowOff>142875</xdr:rowOff>
    </xdr:from>
    <xdr:to>
      <xdr:col>2</xdr:col>
      <xdr:colOff>609600</xdr:colOff>
      <xdr:row>27</xdr:row>
      <xdr:rowOff>1</xdr:rowOff>
    </xdr:to>
    <xdr:sp macro="" textlink="">
      <xdr:nvSpPr>
        <xdr:cNvPr id="18" name="CuadroTexto 17"/>
        <xdr:cNvSpPr txBox="1"/>
      </xdr:nvSpPr>
      <xdr:spPr>
        <a:xfrm>
          <a:off x="590550" y="48101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238125</xdr:colOff>
      <xdr:row>18</xdr:row>
      <xdr:rowOff>161925</xdr:rowOff>
    </xdr:from>
    <xdr:to>
      <xdr:col>6</xdr:col>
      <xdr:colOff>495300</xdr:colOff>
      <xdr:row>27</xdr:row>
      <xdr:rowOff>38102</xdr:rowOff>
    </xdr:to>
    <xdr:sp macro="" textlink="">
      <xdr:nvSpPr>
        <xdr:cNvPr id="19" name="CuadroTexto 18"/>
        <xdr:cNvSpPr txBox="1"/>
      </xdr:nvSpPr>
      <xdr:spPr>
        <a:xfrm>
          <a:off x="4076700" y="48291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161925</xdr:colOff>
      <xdr:row>23</xdr:row>
      <xdr:rowOff>114300</xdr:rowOff>
    </xdr:from>
    <xdr:to>
      <xdr:col>5</xdr:col>
      <xdr:colOff>923925</xdr:colOff>
      <xdr:row>23</xdr:row>
      <xdr:rowOff>114300</xdr:rowOff>
    </xdr:to>
    <xdr:cxnSp macro="">
      <xdr:nvCxnSpPr>
        <xdr:cNvPr id="7" name="Conector recto 6"/>
        <xdr:cNvCxnSpPr/>
      </xdr:nvCxnSpPr>
      <xdr:spPr>
        <a:xfrm>
          <a:off x="4648200" y="5924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847725</xdr:colOff>
      <xdr:row>23</xdr:row>
      <xdr:rowOff>95251</xdr:rowOff>
    </xdr:from>
    <xdr:to>
      <xdr:col>9</xdr:col>
      <xdr:colOff>381000</xdr:colOff>
      <xdr:row>23</xdr:row>
      <xdr:rowOff>104775</xdr:rowOff>
    </xdr:to>
    <xdr:cxnSp macro="">
      <xdr:nvCxnSpPr>
        <xdr:cNvPr id="8" name="Conector recto 7"/>
        <xdr:cNvCxnSpPr/>
      </xdr:nvCxnSpPr>
      <xdr:spPr>
        <a:xfrm>
          <a:off x="8448675" y="59055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23</xdr:row>
      <xdr:rowOff>66675</xdr:rowOff>
    </xdr:from>
    <xdr:to>
      <xdr:col>2</xdr:col>
      <xdr:colOff>495300</xdr:colOff>
      <xdr:row>23</xdr:row>
      <xdr:rowOff>66675</xdr:rowOff>
    </xdr:to>
    <xdr:cxnSp macro="">
      <xdr:nvCxnSpPr>
        <xdr:cNvPr id="9" name="Conector recto 8"/>
        <xdr:cNvCxnSpPr/>
      </xdr:nvCxnSpPr>
      <xdr:spPr>
        <a:xfrm>
          <a:off x="762000" y="587692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240506</xdr:colOff>
      <xdr:row>0</xdr:row>
      <xdr:rowOff>228600</xdr:rowOff>
    </xdr:from>
    <xdr:ext cx="1685926" cy="95324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13031" y="22860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190500</xdr:rowOff>
    </xdr:from>
    <xdr:ext cx="1524000" cy="953245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90500"/>
          <a:ext cx="1524000" cy="95324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35</xdr:row>
      <xdr:rowOff>150465</xdr:rowOff>
    </xdr:from>
    <xdr:to>
      <xdr:col>9</xdr:col>
      <xdr:colOff>771525</xdr:colOff>
      <xdr:row>42</xdr:row>
      <xdr:rowOff>220261</xdr:rowOff>
    </xdr:to>
    <xdr:sp macro="" textlink="">
      <xdr:nvSpPr>
        <xdr:cNvPr id="12" name="CuadroTexto 11"/>
        <xdr:cNvSpPr txBox="1"/>
      </xdr:nvSpPr>
      <xdr:spPr>
        <a:xfrm>
          <a:off x="7641034" y="12652028"/>
          <a:ext cx="2665413" cy="1667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152400</xdr:colOff>
      <xdr:row>35</xdr:row>
      <xdr:rowOff>167204</xdr:rowOff>
    </xdr:from>
    <xdr:to>
      <xdr:col>2</xdr:col>
      <xdr:colOff>647700</xdr:colOff>
      <xdr:row>42</xdr:row>
      <xdr:rowOff>220546</xdr:rowOff>
    </xdr:to>
    <xdr:sp macro="" textlink="">
      <xdr:nvSpPr>
        <xdr:cNvPr id="13" name="CuadroTexto 12"/>
        <xdr:cNvSpPr txBox="1"/>
      </xdr:nvSpPr>
      <xdr:spPr>
        <a:xfrm>
          <a:off x="698103" y="12668767"/>
          <a:ext cx="1914128" cy="16507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276225</xdr:colOff>
      <xdr:row>35</xdr:row>
      <xdr:rowOff>188517</xdr:rowOff>
    </xdr:from>
    <xdr:to>
      <xdr:col>6</xdr:col>
      <xdr:colOff>533400</xdr:colOff>
      <xdr:row>43</xdr:row>
      <xdr:rowOff>29767</xdr:rowOff>
    </xdr:to>
    <xdr:sp macro="" textlink="">
      <xdr:nvSpPr>
        <xdr:cNvPr id="14" name="CuadroTexto 13"/>
        <xdr:cNvSpPr txBox="1"/>
      </xdr:nvSpPr>
      <xdr:spPr>
        <a:xfrm>
          <a:off x="3709194" y="12690080"/>
          <a:ext cx="3005534" cy="1666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161925</xdr:colOff>
      <xdr:row>40</xdr:row>
      <xdr:rowOff>109937</xdr:rowOff>
    </xdr:from>
    <xdr:to>
      <xdr:col>5</xdr:col>
      <xdr:colOff>923925</xdr:colOff>
      <xdr:row>40</xdr:row>
      <xdr:rowOff>109937</xdr:rowOff>
    </xdr:to>
    <xdr:cxnSp macro="">
      <xdr:nvCxnSpPr>
        <xdr:cNvPr id="7" name="Conector recto 6"/>
        <xdr:cNvCxnSpPr/>
      </xdr:nvCxnSpPr>
      <xdr:spPr>
        <a:xfrm>
          <a:off x="4239816" y="13752515"/>
          <a:ext cx="18633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847725</xdr:colOff>
      <xdr:row>40</xdr:row>
      <xdr:rowOff>90888</xdr:rowOff>
    </xdr:from>
    <xdr:to>
      <xdr:col>9</xdr:col>
      <xdr:colOff>381000</xdr:colOff>
      <xdr:row>40</xdr:row>
      <xdr:rowOff>100412</xdr:rowOff>
    </xdr:to>
    <xdr:cxnSp macro="">
      <xdr:nvCxnSpPr>
        <xdr:cNvPr id="8" name="Conector recto 7"/>
        <xdr:cNvCxnSpPr/>
      </xdr:nvCxnSpPr>
      <xdr:spPr>
        <a:xfrm>
          <a:off x="8041084" y="13733466"/>
          <a:ext cx="1874838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40</xdr:row>
      <xdr:rowOff>92078</xdr:rowOff>
    </xdr:from>
    <xdr:to>
      <xdr:col>2</xdr:col>
      <xdr:colOff>495300</xdr:colOff>
      <xdr:row>40</xdr:row>
      <xdr:rowOff>92078</xdr:rowOff>
    </xdr:to>
    <xdr:cxnSp macro="">
      <xdr:nvCxnSpPr>
        <xdr:cNvPr id="9" name="Conector recto 8"/>
        <xdr:cNvCxnSpPr/>
      </xdr:nvCxnSpPr>
      <xdr:spPr>
        <a:xfrm>
          <a:off x="764778" y="13734656"/>
          <a:ext cx="16950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297656</xdr:colOff>
      <xdr:row>0</xdr:row>
      <xdr:rowOff>80962</xdr:rowOff>
    </xdr:from>
    <xdr:ext cx="1685926" cy="86995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1797" y="80962"/>
          <a:ext cx="1685926" cy="869952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0</xdr:row>
      <xdr:rowOff>42862</xdr:rowOff>
    </xdr:from>
    <xdr:ext cx="1524000" cy="869952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42862"/>
          <a:ext cx="1524000" cy="869952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18</xdr:row>
      <xdr:rowOff>76200</xdr:rowOff>
    </xdr:from>
    <xdr:to>
      <xdr:col>9</xdr:col>
      <xdr:colOff>619125</xdr:colOff>
      <xdr:row>26</xdr:row>
      <xdr:rowOff>180977</xdr:rowOff>
    </xdr:to>
    <xdr:sp macro="" textlink="">
      <xdr:nvSpPr>
        <xdr:cNvPr id="12" name="CuadroTexto 11"/>
        <xdr:cNvSpPr txBox="1"/>
      </xdr:nvSpPr>
      <xdr:spPr>
        <a:xfrm>
          <a:off x="7896225" y="52863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476250</xdr:colOff>
      <xdr:row>18</xdr:row>
      <xdr:rowOff>95250</xdr:rowOff>
    </xdr:from>
    <xdr:to>
      <xdr:col>2</xdr:col>
      <xdr:colOff>495300</xdr:colOff>
      <xdr:row>26</xdr:row>
      <xdr:rowOff>180976</xdr:rowOff>
    </xdr:to>
    <xdr:sp macro="" textlink="">
      <xdr:nvSpPr>
        <xdr:cNvPr id="13" name="CuadroTexto 12"/>
        <xdr:cNvSpPr txBox="1"/>
      </xdr:nvSpPr>
      <xdr:spPr>
        <a:xfrm>
          <a:off x="476250" y="53054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123825</xdr:colOff>
      <xdr:row>18</xdr:row>
      <xdr:rowOff>114300</xdr:rowOff>
    </xdr:from>
    <xdr:to>
      <xdr:col>6</xdr:col>
      <xdr:colOff>381000</xdr:colOff>
      <xdr:row>26</xdr:row>
      <xdr:rowOff>219077</xdr:rowOff>
    </xdr:to>
    <xdr:sp macro="" textlink="">
      <xdr:nvSpPr>
        <xdr:cNvPr id="14" name="CuadroTexto 13"/>
        <xdr:cNvSpPr txBox="1"/>
      </xdr:nvSpPr>
      <xdr:spPr>
        <a:xfrm>
          <a:off x="3962400" y="53244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76200</xdr:colOff>
      <xdr:row>23</xdr:row>
      <xdr:rowOff>57150</xdr:rowOff>
    </xdr:from>
    <xdr:to>
      <xdr:col>5</xdr:col>
      <xdr:colOff>838200</xdr:colOff>
      <xdr:row>23</xdr:row>
      <xdr:rowOff>57150</xdr:rowOff>
    </xdr:to>
    <xdr:cxnSp macro="">
      <xdr:nvCxnSpPr>
        <xdr:cNvPr id="7" name="Conector recto 6"/>
        <xdr:cNvCxnSpPr/>
      </xdr:nvCxnSpPr>
      <xdr:spPr>
        <a:xfrm>
          <a:off x="4562475" y="641032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23</xdr:row>
      <xdr:rowOff>38101</xdr:rowOff>
    </xdr:from>
    <xdr:to>
      <xdr:col>9</xdr:col>
      <xdr:colOff>295275</xdr:colOff>
      <xdr:row>23</xdr:row>
      <xdr:rowOff>47625</xdr:rowOff>
    </xdr:to>
    <xdr:cxnSp macro="">
      <xdr:nvCxnSpPr>
        <xdr:cNvPr id="8" name="Conector recto 7"/>
        <xdr:cNvCxnSpPr/>
      </xdr:nvCxnSpPr>
      <xdr:spPr>
        <a:xfrm>
          <a:off x="8362950" y="6391276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23</xdr:row>
      <xdr:rowOff>9525</xdr:rowOff>
    </xdr:from>
    <xdr:to>
      <xdr:col>2</xdr:col>
      <xdr:colOff>409575</xdr:colOff>
      <xdr:row>23</xdr:row>
      <xdr:rowOff>9525</xdr:rowOff>
    </xdr:to>
    <xdr:cxnSp macro="">
      <xdr:nvCxnSpPr>
        <xdr:cNvPr id="9" name="Conector recto 8"/>
        <xdr:cNvCxnSpPr/>
      </xdr:nvCxnSpPr>
      <xdr:spPr>
        <a:xfrm>
          <a:off x="676275" y="63627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421481</xdr:colOff>
      <xdr:row>0</xdr:row>
      <xdr:rowOff>266700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4006" y="26670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0</xdr:row>
      <xdr:rowOff>228600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28600"/>
          <a:ext cx="1524000" cy="953245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20</xdr:row>
      <xdr:rowOff>19050</xdr:rowOff>
    </xdr:from>
    <xdr:to>
      <xdr:col>9</xdr:col>
      <xdr:colOff>600075</xdr:colOff>
      <xdr:row>28</xdr:row>
      <xdr:rowOff>123827</xdr:rowOff>
    </xdr:to>
    <xdr:sp macro="" textlink="">
      <xdr:nvSpPr>
        <xdr:cNvPr id="12" name="CuadroTexto 11"/>
        <xdr:cNvSpPr txBox="1"/>
      </xdr:nvSpPr>
      <xdr:spPr>
        <a:xfrm>
          <a:off x="7877175" y="514350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457200</xdr:colOff>
      <xdr:row>20</xdr:row>
      <xdr:rowOff>38100</xdr:rowOff>
    </xdr:from>
    <xdr:to>
      <xdr:col>2</xdr:col>
      <xdr:colOff>476250</xdr:colOff>
      <xdr:row>28</xdr:row>
      <xdr:rowOff>123826</xdr:rowOff>
    </xdr:to>
    <xdr:sp macro="" textlink="">
      <xdr:nvSpPr>
        <xdr:cNvPr id="13" name="CuadroTexto 12"/>
        <xdr:cNvSpPr txBox="1"/>
      </xdr:nvSpPr>
      <xdr:spPr>
        <a:xfrm>
          <a:off x="457200" y="51625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104775</xdr:colOff>
      <xdr:row>20</xdr:row>
      <xdr:rowOff>57150</xdr:rowOff>
    </xdr:from>
    <xdr:to>
      <xdr:col>6</xdr:col>
      <xdr:colOff>361950</xdr:colOff>
      <xdr:row>28</xdr:row>
      <xdr:rowOff>161927</xdr:rowOff>
    </xdr:to>
    <xdr:sp macro="" textlink="">
      <xdr:nvSpPr>
        <xdr:cNvPr id="14" name="CuadroTexto 13"/>
        <xdr:cNvSpPr txBox="1"/>
      </xdr:nvSpPr>
      <xdr:spPr>
        <a:xfrm>
          <a:off x="3943350" y="51816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19050</xdr:colOff>
      <xdr:row>25</xdr:row>
      <xdr:rowOff>19050</xdr:rowOff>
    </xdr:from>
    <xdr:to>
      <xdr:col>5</xdr:col>
      <xdr:colOff>781050</xdr:colOff>
      <xdr:row>25</xdr:row>
      <xdr:rowOff>19050</xdr:rowOff>
    </xdr:to>
    <xdr:cxnSp macro="">
      <xdr:nvCxnSpPr>
        <xdr:cNvPr id="7" name="Conector recto 6"/>
        <xdr:cNvCxnSpPr/>
      </xdr:nvCxnSpPr>
      <xdr:spPr>
        <a:xfrm>
          <a:off x="4505325" y="62865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24</xdr:row>
      <xdr:rowOff>219076</xdr:rowOff>
    </xdr:from>
    <xdr:to>
      <xdr:col>9</xdr:col>
      <xdr:colOff>276225</xdr:colOff>
      <xdr:row>25</xdr:row>
      <xdr:rowOff>0</xdr:rowOff>
    </xdr:to>
    <xdr:cxnSp macro="">
      <xdr:nvCxnSpPr>
        <xdr:cNvPr id="8" name="Conector recto 7"/>
        <xdr:cNvCxnSpPr/>
      </xdr:nvCxnSpPr>
      <xdr:spPr>
        <a:xfrm>
          <a:off x="8343900" y="6257926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25</xdr:row>
      <xdr:rowOff>0</xdr:rowOff>
    </xdr:from>
    <xdr:to>
      <xdr:col>2</xdr:col>
      <xdr:colOff>371475</xdr:colOff>
      <xdr:row>25</xdr:row>
      <xdr:rowOff>0</xdr:rowOff>
    </xdr:to>
    <xdr:cxnSp macro="">
      <xdr:nvCxnSpPr>
        <xdr:cNvPr id="9" name="Conector recto 8"/>
        <xdr:cNvCxnSpPr/>
      </xdr:nvCxnSpPr>
      <xdr:spPr>
        <a:xfrm>
          <a:off x="638175" y="62674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459581</xdr:colOff>
      <xdr:row>0</xdr:row>
      <xdr:rowOff>200025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2106" y="2000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219075</xdr:colOff>
      <xdr:row>0</xdr:row>
      <xdr:rowOff>161925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161925"/>
          <a:ext cx="1524000" cy="953245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18</xdr:row>
      <xdr:rowOff>0</xdr:rowOff>
    </xdr:from>
    <xdr:to>
      <xdr:col>9</xdr:col>
      <xdr:colOff>866775</xdr:colOff>
      <xdr:row>26</xdr:row>
      <xdr:rowOff>104777</xdr:rowOff>
    </xdr:to>
    <xdr:sp macro="" textlink="">
      <xdr:nvSpPr>
        <xdr:cNvPr id="12" name="CuadroTexto 11"/>
        <xdr:cNvSpPr txBox="1"/>
      </xdr:nvSpPr>
      <xdr:spPr>
        <a:xfrm>
          <a:off x="8143875" y="474345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180975</xdr:colOff>
      <xdr:row>18</xdr:row>
      <xdr:rowOff>19050</xdr:rowOff>
    </xdr:from>
    <xdr:to>
      <xdr:col>2</xdr:col>
      <xdr:colOff>742950</xdr:colOff>
      <xdr:row>26</xdr:row>
      <xdr:rowOff>104776</xdr:rowOff>
    </xdr:to>
    <xdr:sp macro="" textlink="">
      <xdr:nvSpPr>
        <xdr:cNvPr id="13" name="CuadroTexto 12"/>
        <xdr:cNvSpPr txBox="1"/>
      </xdr:nvSpPr>
      <xdr:spPr>
        <a:xfrm>
          <a:off x="723900" y="476250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371475</xdr:colOff>
      <xdr:row>18</xdr:row>
      <xdr:rowOff>38100</xdr:rowOff>
    </xdr:from>
    <xdr:to>
      <xdr:col>6</xdr:col>
      <xdr:colOff>628650</xdr:colOff>
      <xdr:row>26</xdr:row>
      <xdr:rowOff>142877</xdr:rowOff>
    </xdr:to>
    <xdr:sp macro="" textlink="">
      <xdr:nvSpPr>
        <xdr:cNvPr id="14" name="CuadroTexto 13"/>
        <xdr:cNvSpPr txBox="1"/>
      </xdr:nvSpPr>
      <xdr:spPr>
        <a:xfrm>
          <a:off x="4210050" y="478155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161925</xdr:colOff>
      <xdr:row>23</xdr:row>
      <xdr:rowOff>19050</xdr:rowOff>
    </xdr:from>
    <xdr:to>
      <xdr:col>5</xdr:col>
      <xdr:colOff>923925</xdr:colOff>
      <xdr:row>23</xdr:row>
      <xdr:rowOff>19050</xdr:rowOff>
    </xdr:to>
    <xdr:cxnSp macro="">
      <xdr:nvCxnSpPr>
        <xdr:cNvPr id="7" name="Conector recto 6"/>
        <xdr:cNvCxnSpPr/>
      </xdr:nvCxnSpPr>
      <xdr:spPr>
        <a:xfrm>
          <a:off x="4648200" y="59055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885825</xdr:colOff>
      <xdr:row>22</xdr:row>
      <xdr:rowOff>209551</xdr:rowOff>
    </xdr:from>
    <xdr:to>
      <xdr:col>9</xdr:col>
      <xdr:colOff>419100</xdr:colOff>
      <xdr:row>22</xdr:row>
      <xdr:rowOff>219075</xdr:rowOff>
    </xdr:to>
    <xdr:cxnSp macro="">
      <xdr:nvCxnSpPr>
        <xdr:cNvPr id="8" name="Conector recto 7"/>
        <xdr:cNvCxnSpPr/>
      </xdr:nvCxnSpPr>
      <xdr:spPr>
        <a:xfrm>
          <a:off x="8486775" y="5867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22</xdr:row>
      <xdr:rowOff>209550</xdr:rowOff>
    </xdr:from>
    <xdr:to>
      <xdr:col>2</xdr:col>
      <xdr:colOff>495300</xdr:colOff>
      <xdr:row>22</xdr:row>
      <xdr:rowOff>209550</xdr:rowOff>
    </xdr:to>
    <xdr:cxnSp macro="">
      <xdr:nvCxnSpPr>
        <xdr:cNvPr id="9" name="Conector recto 8"/>
        <xdr:cNvCxnSpPr/>
      </xdr:nvCxnSpPr>
      <xdr:spPr>
        <a:xfrm>
          <a:off x="762000" y="58674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326231</xdr:colOff>
      <xdr:row>0</xdr:row>
      <xdr:rowOff>238125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8756" y="2381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0</xdr:row>
      <xdr:rowOff>200025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200025"/>
          <a:ext cx="1524000" cy="953245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19</xdr:row>
      <xdr:rowOff>28575</xdr:rowOff>
    </xdr:from>
    <xdr:to>
      <xdr:col>9</xdr:col>
      <xdr:colOff>742950</xdr:colOff>
      <xdr:row>27</xdr:row>
      <xdr:rowOff>133352</xdr:rowOff>
    </xdr:to>
    <xdr:sp macro="" textlink="">
      <xdr:nvSpPr>
        <xdr:cNvPr id="12" name="CuadroTexto 11"/>
        <xdr:cNvSpPr txBox="1"/>
      </xdr:nvSpPr>
      <xdr:spPr>
        <a:xfrm>
          <a:off x="8020050" y="507682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57150</xdr:colOff>
      <xdr:row>19</xdr:row>
      <xdr:rowOff>47625</xdr:rowOff>
    </xdr:from>
    <xdr:to>
      <xdr:col>2</xdr:col>
      <xdr:colOff>619125</xdr:colOff>
      <xdr:row>27</xdr:row>
      <xdr:rowOff>133351</xdr:rowOff>
    </xdr:to>
    <xdr:sp macro="" textlink="">
      <xdr:nvSpPr>
        <xdr:cNvPr id="13" name="CuadroTexto 12"/>
        <xdr:cNvSpPr txBox="1"/>
      </xdr:nvSpPr>
      <xdr:spPr>
        <a:xfrm>
          <a:off x="600075" y="509587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247650</xdr:colOff>
      <xdr:row>19</xdr:row>
      <xdr:rowOff>66675</xdr:rowOff>
    </xdr:from>
    <xdr:to>
      <xdr:col>6</xdr:col>
      <xdr:colOff>504825</xdr:colOff>
      <xdr:row>27</xdr:row>
      <xdr:rowOff>171452</xdr:rowOff>
    </xdr:to>
    <xdr:sp macro="" textlink="">
      <xdr:nvSpPr>
        <xdr:cNvPr id="14" name="CuadroTexto 13"/>
        <xdr:cNvSpPr txBox="1"/>
      </xdr:nvSpPr>
      <xdr:spPr>
        <a:xfrm>
          <a:off x="4086225" y="511492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85725</xdr:colOff>
      <xdr:row>24</xdr:row>
      <xdr:rowOff>57150</xdr:rowOff>
    </xdr:from>
    <xdr:to>
      <xdr:col>5</xdr:col>
      <xdr:colOff>847725</xdr:colOff>
      <xdr:row>24</xdr:row>
      <xdr:rowOff>57150</xdr:rowOff>
    </xdr:to>
    <xdr:cxnSp macro="">
      <xdr:nvCxnSpPr>
        <xdr:cNvPr id="7" name="Conector recto 6"/>
        <xdr:cNvCxnSpPr/>
      </xdr:nvCxnSpPr>
      <xdr:spPr>
        <a:xfrm>
          <a:off x="4572000" y="62484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752475</xdr:colOff>
      <xdr:row>24</xdr:row>
      <xdr:rowOff>19051</xdr:rowOff>
    </xdr:from>
    <xdr:to>
      <xdr:col>9</xdr:col>
      <xdr:colOff>285750</xdr:colOff>
      <xdr:row>24</xdr:row>
      <xdr:rowOff>28575</xdr:rowOff>
    </xdr:to>
    <xdr:cxnSp macro="">
      <xdr:nvCxnSpPr>
        <xdr:cNvPr id="8" name="Conector recto 7"/>
        <xdr:cNvCxnSpPr/>
      </xdr:nvCxnSpPr>
      <xdr:spPr>
        <a:xfrm>
          <a:off x="8353425" y="62103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24</xdr:row>
      <xdr:rowOff>19050</xdr:rowOff>
    </xdr:from>
    <xdr:to>
      <xdr:col>2</xdr:col>
      <xdr:colOff>390525</xdr:colOff>
      <xdr:row>24</xdr:row>
      <xdr:rowOff>19050</xdr:rowOff>
    </xdr:to>
    <xdr:cxnSp macro="">
      <xdr:nvCxnSpPr>
        <xdr:cNvPr id="9" name="Conector recto 8"/>
        <xdr:cNvCxnSpPr/>
      </xdr:nvCxnSpPr>
      <xdr:spPr>
        <a:xfrm>
          <a:off x="657225" y="62103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316706</xdr:colOff>
      <xdr:row>0</xdr:row>
      <xdr:rowOff>219075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9231" y="21907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180975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80975"/>
          <a:ext cx="1524000" cy="95324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22</xdr:row>
      <xdr:rowOff>95250</xdr:rowOff>
    </xdr:from>
    <xdr:to>
      <xdr:col>8</xdr:col>
      <xdr:colOff>885825</xdr:colOff>
      <xdr:row>30</xdr:row>
      <xdr:rowOff>200027</xdr:rowOff>
    </xdr:to>
    <xdr:sp macro="" textlink="">
      <xdr:nvSpPr>
        <xdr:cNvPr id="12" name="CuadroTexto 11"/>
        <xdr:cNvSpPr txBox="1"/>
      </xdr:nvSpPr>
      <xdr:spPr>
        <a:xfrm>
          <a:off x="7953375" y="606742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9525</xdr:colOff>
      <xdr:row>22</xdr:row>
      <xdr:rowOff>114300</xdr:rowOff>
    </xdr:from>
    <xdr:to>
      <xdr:col>2</xdr:col>
      <xdr:colOff>409575</xdr:colOff>
      <xdr:row>30</xdr:row>
      <xdr:rowOff>200026</xdr:rowOff>
    </xdr:to>
    <xdr:sp macro="" textlink="">
      <xdr:nvSpPr>
        <xdr:cNvPr id="13" name="CuadroTexto 12"/>
        <xdr:cNvSpPr txBox="1"/>
      </xdr:nvSpPr>
      <xdr:spPr>
        <a:xfrm>
          <a:off x="533400" y="608647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1743075</xdr:colOff>
      <xdr:row>22</xdr:row>
      <xdr:rowOff>133350</xdr:rowOff>
    </xdr:from>
    <xdr:to>
      <xdr:col>5</xdr:col>
      <xdr:colOff>1038225</xdr:colOff>
      <xdr:row>31</xdr:row>
      <xdr:rowOff>9527</xdr:rowOff>
    </xdr:to>
    <xdr:sp macro="" textlink="">
      <xdr:nvSpPr>
        <xdr:cNvPr id="14" name="CuadroTexto 13"/>
        <xdr:cNvSpPr txBox="1"/>
      </xdr:nvSpPr>
      <xdr:spPr>
        <a:xfrm>
          <a:off x="4019550" y="610552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123825</xdr:colOff>
      <xdr:row>27</xdr:row>
      <xdr:rowOff>85725</xdr:rowOff>
    </xdr:from>
    <xdr:to>
      <xdr:col>2</xdr:col>
      <xdr:colOff>457200</xdr:colOff>
      <xdr:row>27</xdr:row>
      <xdr:rowOff>85725</xdr:rowOff>
    </xdr:to>
    <xdr:cxnSp macro="">
      <xdr:nvCxnSpPr>
        <xdr:cNvPr id="7" name="Conector recto 6"/>
        <xdr:cNvCxnSpPr/>
      </xdr:nvCxnSpPr>
      <xdr:spPr>
        <a:xfrm>
          <a:off x="647700" y="7200900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27</xdr:row>
      <xdr:rowOff>104775</xdr:rowOff>
    </xdr:from>
    <xdr:to>
      <xdr:col>5</xdr:col>
      <xdr:colOff>542925</xdr:colOff>
      <xdr:row>27</xdr:row>
      <xdr:rowOff>104775</xdr:rowOff>
    </xdr:to>
    <xdr:cxnSp macro="">
      <xdr:nvCxnSpPr>
        <xdr:cNvPr id="8" name="Conector recto 7"/>
        <xdr:cNvCxnSpPr/>
      </xdr:nvCxnSpPr>
      <xdr:spPr>
        <a:xfrm>
          <a:off x="4600575" y="721995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1152525</xdr:colOff>
      <xdr:row>27</xdr:row>
      <xdr:rowOff>66676</xdr:rowOff>
    </xdr:from>
    <xdr:to>
      <xdr:col>8</xdr:col>
      <xdr:colOff>438150</xdr:colOff>
      <xdr:row>27</xdr:row>
      <xdr:rowOff>76200</xdr:rowOff>
    </xdr:to>
    <xdr:cxnSp macro="">
      <xdr:nvCxnSpPr>
        <xdr:cNvPr id="9" name="Conector recto 8"/>
        <xdr:cNvCxnSpPr/>
      </xdr:nvCxnSpPr>
      <xdr:spPr>
        <a:xfrm flipV="1">
          <a:off x="8334375" y="7181851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2381</xdr:colOff>
      <xdr:row>0</xdr:row>
      <xdr:rowOff>228600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6931" y="22860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0</xdr:row>
      <xdr:rowOff>190500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190500"/>
          <a:ext cx="1524000" cy="953245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22</xdr:row>
      <xdr:rowOff>85725</xdr:rowOff>
    </xdr:from>
    <xdr:to>
      <xdr:col>9</xdr:col>
      <xdr:colOff>771525</xdr:colOff>
      <xdr:row>30</xdr:row>
      <xdr:rowOff>190502</xdr:rowOff>
    </xdr:to>
    <xdr:sp macro="" textlink="">
      <xdr:nvSpPr>
        <xdr:cNvPr id="28" name="CuadroTexto 27"/>
        <xdr:cNvSpPr txBox="1"/>
      </xdr:nvSpPr>
      <xdr:spPr>
        <a:xfrm>
          <a:off x="9058275" y="573405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19050</xdr:colOff>
      <xdr:row>22</xdr:row>
      <xdr:rowOff>9525</xdr:rowOff>
    </xdr:from>
    <xdr:to>
      <xdr:col>2</xdr:col>
      <xdr:colOff>419100</xdr:colOff>
      <xdr:row>30</xdr:row>
      <xdr:rowOff>95251</xdr:rowOff>
    </xdr:to>
    <xdr:sp macro="" textlink="">
      <xdr:nvSpPr>
        <xdr:cNvPr id="29" name="CuadroTexto 28"/>
        <xdr:cNvSpPr txBox="1"/>
      </xdr:nvSpPr>
      <xdr:spPr>
        <a:xfrm>
          <a:off x="542925" y="56578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22</xdr:row>
      <xdr:rowOff>28575</xdr:rowOff>
    </xdr:from>
    <xdr:to>
      <xdr:col>5</xdr:col>
      <xdr:colOff>1047750</xdr:colOff>
      <xdr:row>30</xdr:row>
      <xdr:rowOff>133352</xdr:rowOff>
    </xdr:to>
    <xdr:sp macro="" textlink="">
      <xdr:nvSpPr>
        <xdr:cNvPr id="30" name="CuadroTexto 29"/>
        <xdr:cNvSpPr txBox="1"/>
      </xdr:nvSpPr>
      <xdr:spPr>
        <a:xfrm>
          <a:off x="4029075" y="56769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38100</xdr:colOff>
      <xdr:row>26</xdr:row>
      <xdr:rowOff>190500</xdr:rowOff>
    </xdr:from>
    <xdr:to>
      <xdr:col>2</xdr:col>
      <xdr:colOff>371475</xdr:colOff>
      <xdr:row>26</xdr:row>
      <xdr:rowOff>190500</xdr:rowOff>
    </xdr:to>
    <xdr:cxnSp macro="">
      <xdr:nvCxnSpPr>
        <xdr:cNvPr id="7" name="Conector recto 6"/>
        <xdr:cNvCxnSpPr/>
      </xdr:nvCxnSpPr>
      <xdr:spPr>
        <a:xfrm>
          <a:off x="561975" y="675322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27</xdr:row>
      <xdr:rowOff>0</xdr:rowOff>
    </xdr:from>
    <xdr:to>
      <xdr:col>5</xdr:col>
      <xdr:colOff>476250</xdr:colOff>
      <xdr:row>27</xdr:row>
      <xdr:rowOff>0</xdr:rowOff>
    </xdr:to>
    <xdr:cxnSp macro="">
      <xdr:nvCxnSpPr>
        <xdr:cNvPr id="8" name="Conector recto 7"/>
        <xdr:cNvCxnSpPr/>
      </xdr:nvCxnSpPr>
      <xdr:spPr>
        <a:xfrm>
          <a:off x="4524375" y="679132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1019175</xdr:colOff>
      <xdr:row>27</xdr:row>
      <xdr:rowOff>38101</xdr:rowOff>
    </xdr:from>
    <xdr:to>
      <xdr:col>9</xdr:col>
      <xdr:colOff>304800</xdr:colOff>
      <xdr:row>27</xdr:row>
      <xdr:rowOff>47625</xdr:rowOff>
    </xdr:to>
    <xdr:cxnSp macro="">
      <xdr:nvCxnSpPr>
        <xdr:cNvPr id="9" name="Conector recto 8"/>
        <xdr:cNvCxnSpPr/>
      </xdr:nvCxnSpPr>
      <xdr:spPr>
        <a:xfrm flipV="1">
          <a:off x="9410700" y="6829426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59531</xdr:colOff>
      <xdr:row>0</xdr:row>
      <xdr:rowOff>266700</xdr:rowOff>
    </xdr:from>
    <xdr:ext cx="1685926" cy="953245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94081" y="26670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0</xdr:row>
      <xdr:rowOff>228600</xdr:rowOff>
    </xdr:from>
    <xdr:ext cx="1524000" cy="953245"/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1050" y="228600"/>
          <a:ext cx="1524000" cy="95324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24</xdr:row>
      <xdr:rowOff>0</xdr:rowOff>
    </xdr:from>
    <xdr:to>
      <xdr:col>9</xdr:col>
      <xdr:colOff>609600</xdr:colOff>
      <xdr:row>32</xdr:row>
      <xdr:rowOff>104777</xdr:rowOff>
    </xdr:to>
    <xdr:sp macro="" textlink="">
      <xdr:nvSpPr>
        <xdr:cNvPr id="12" name="CuadroTexto 11"/>
        <xdr:cNvSpPr txBox="1"/>
      </xdr:nvSpPr>
      <xdr:spPr>
        <a:xfrm>
          <a:off x="7886700" y="588645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466725</xdr:colOff>
      <xdr:row>24</xdr:row>
      <xdr:rowOff>19050</xdr:rowOff>
    </xdr:from>
    <xdr:to>
      <xdr:col>2</xdr:col>
      <xdr:colOff>485775</xdr:colOff>
      <xdr:row>32</xdr:row>
      <xdr:rowOff>104776</xdr:rowOff>
    </xdr:to>
    <xdr:sp macro="" textlink="">
      <xdr:nvSpPr>
        <xdr:cNvPr id="13" name="CuadroTexto 12"/>
        <xdr:cNvSpPr txBox="1"/>
      </xdr:nvSpPr>
      <xdr:spPr>
        <a:xfrm>
          <a:off x="466725" y="590550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114300</xdr:colOff>
      <xdr:row>24</xdr:row>
      <xdr:rowOff>38100</xdr:rowOff>
    </xdr:from>
    <xdr:to>
      <xdr:col>6</xdr:col>
      <xdr:colOff>371475</xdr:colOff>
      <xdr:row>32</xdr:row>
      <xdr:rowOff>142877</xdr:rowOff>
    </xdr:to>
    <xdr:sp macro="" textlink="">
      <xdr:nvSpPr>
        <xdr:cNvPr id="14" name="CuadroTexto 13"/>
        <xdr:cNvSpPr txBox="1"/>
      </xdr:nvSpPr>
      <xdr:spPr>
        <a:xfrm>
          <a:off x="3952875" y="592455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619125</xdr:colOff>
      <xdr:row>29</xdr:row>
      <xdr:rowOff>9525</xdr:rowOff>
    </xdr:from>
    <xdr:to>
      <xdr:col>5</xdr:col>
      <xdr:colOff>733425</xdr:colOff>
      <xdr:row>29</xdr:row>
      <xdr:rowOff>9525</xdr:rowOff>
    </xdr:to>
    <xdr:cxnSp macro="">
      <xdr:nvCxnSpPr>
        <xdr:cNvPr id="7" name="Conector recto 6"/>
        <xdr:cNvCxnSpPr/>
      </xdr:nvCxnSpPr>
      <xdr:spPr>
        <a:xfrm>
          <a:off x="4457700" y="70389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28</xdr:row>
      <xdr:rowOff>200026</xdr:rowOff>
    </xdr:from>
    <xdr:to>
      <xdr:col>9</xdr:col>
      <xdr:colOff>142875</xdr:colOff>
      <xdr:row>28</xdr:row>
      <xdr:rowOff>209550</xdr:rowOff>
    </xdr:to>
    <xdr:cxnSp macro="">
      <xdr:nvCxnSpPr>
        <xdr:cNvPr id="8" name="Conector recto 7"/>
        <xdr:cNvCxnSpPr/>
      </xdr:nvCxnSpPr>
      <xdr:spPr>
        <a:xfrm>
          <a:off x="8210550" y="7000876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28</xdr:row>
      <xdr:rowOff>219075</xdr:rowOff>
    </xdr:from>
    <xdr:to>
      <xdr:col>2</xdr:col>
      <xdr:colOff>238125</xdr:colOff>
      <xdr:row>28</xdr:row>
      <xdr:rowOff>219075</xdr:rowOff>
    </xdr:to>
    <xdr:cxnSp macro="">
      <xdr:nvCxnSpPr>
        <xdr:cNvPr id="9" name="Conector recto 8"/>
        <xdr:cNvCxnSpPr/>
      </xdr:nvCxnSpPr>
      <xdr:spPr>
        <a:xfrm>
          <a:off x="504825" y="701992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392906</xdr:colOff>
      <xdr:row>0</xdr:row>
      <xdr:rowOff>257175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5431" y="25717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0</xdr:row>
      <xdr:rowOff>219075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219075"/>
          <a:ext cx="1524000" cy="95324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24</xdr:row>
      <xdr:rowOff>66675</xdr:rowOff>
    </xdr:from>
    <xdr:to>
      <xdr:col>9</xdr:col>
      <xdr:colOff>790575</xdr:colOff>
      <xdr:row>32</xdr:row>
      <xdr:rowOff>171452</xdr:rowOff>
    </xdr:to>
    <xdr:sp macro="" textlink="">
      <xdr:nvSpPr>
        <xdr:cNvPr id="12" name="CuadroTexto 11"/>
        <xdr:cNvSpPr txBox="1"/>
      </xdr:nvSpPr>
      <xdr:spPr>
        <a:xfrm>
          <a:off x="9077325" y="674370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152400</xdr:colOff>
      <xdr:row>24</xdr:row>
      <xdr:rowOff>123825</xdr:rowOff>
    </xdr:from>
    <xdr:to>
      <xdr:col>2</xdr:col>
      <xdr:colOff>552450</xdr:colOff>
      <xdr:row>32</xdr:row>
      <xdr:rowOff>209551</xdr:rowOff>
    </xdr:to>
    <xdr:sp macro="" textlink="">
      <xdr:nvSpPr>
        <xdr:cNvPr id="13" name="CuadroTexto 12"/>
        <xdr:cNvSpPr txBox="1"/>
      </xdr:nvSpPr>
      <xdr:spPr>
        <a:xfrm>
          <a:off x="676275" y="68008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133350</xdr:colOff>
      <xdr:row>24</xdr:row>
      <xdr:rowOff>142875</xdr:rowOff>
    </xdr:from>
    <xdr:to>
      <xdr:col>5</xdr:col>
      <xdr:colOff>1181100</xdr:colOff>
      <xdr:row>33</xdr:row>
      <xdr:rowOff>19052</xdr:rowOff>
    </xdr:to>
    <xdr:sp macro="" textlink="">
      <xdr:nvSpPr>
        <xdr:cNvPr id="14" name="CuadroTexto 13"/>
        <xdr:cNvSpPr txBox="1"/>
      </xdr:nvSpPr>
      <xdr:spPr>
        <a:xfrm>
          <a:off x="4162425" y="68199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104775</xdr:colOff>
      <xdr:row>29</xdr:row>
      <xdr:rowOff>114300</xdr:rowOff>
    </xdr:from>
    <xdr:to>
      <xdr:col>2</xdr:col>
      <xdr:colOff>438150</xdr:colOff>
      <xdr:row>29</xdr:row>
      <xdr:rowOff>114300</xdr:rowOff>
    </xdr:to>
    <xdr:cxnSp macro="">
      <xdr:nvCxnSpPr>
        <xdr:cNvPr id="7" name="Conector recto 6"/>
        <xdr:cNvCxnSpPr/>
      </xdr:nvCxnSpPr>
      <xdr:spPr>
        <a:xfrm>
          <a:off x="628650" y="793432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29</xdr:row>
      <xdr:rowOff>123825</xdr:rowOff>
    </xdr:from>
    <xdr:to>
      <xdr:col>5</xdr:col>
      <xdr:colOff>581025</xdr:colOff>
      <xdr:row>29</xdr:row>
      <xdr:rowOff>123825</xdr:rowOff>
    </xdr:to>
    <xdr:cxnSp macro="">
      <xdr:nvCxnSpPr>
        <xdr:cNvPr id="8" name="Conector recto 7"/>
        <xdr:cNvCxnSpPr/>
      </xdr:nvCxnSpPr>
      <xdr:spPr>
        <a:xfrm>
          <a:off x="4638675" y="794385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1104900</xdr:colOff>
      <xdr:row>29</xdr:row>
      <xdr:rowOff>28576</xdr:rowOff>
    </xdr:from>
    <xdr:to>
      <xdr:col>9</xdr:col>
      <xdr:colOff>390525</xdr:colOff>
      <xdr:row>29</xdr:row>
      <xdr:rowOff>38100</xdr:rowOff>
    </xdr:to>
    <xdr:cxnSp macro="">
      <xdr:nvCxnSpPr>
        <xdr:cNvPr id="9" name="Conector recto 8"/>
        <xdr:cNvCxnSpPr/>
      </xdr:nvCxnSpPr>
      <xdr:spPr>
        <a:xfrm flipV="1">
          <a:off x="9505950" y="7848601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230981</xdr:colOff>
      <xdr:row>0</xdr:row>
      <xdr:rowOff>152400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5531" y="15240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209550</xdr:colOff>
      <xdr:row>0</xdr:row>
      <xdr:rowOff>133350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" y="133350"/>
          <a:ext cx="1524000" cy="953245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23</xdr:row>
      <xdr:rowOff>85725</xdr:rowOff>
    </xdr:from>
    <xdr:to>
      <xdr:col>9</xdr:col>
      <xdr:colOff>190500</xdr:colOff>
      <xdr:row>31</xdr:row>
      <xdr:rowOff>190502</xdr:rowOff>
    </xdr:to>
    <xdr:sp macro="" textlink="">
      <xdr:nvSpPr>
        <xdr:cNvPr id="12" name="CuadroTexto 11"/>
        <xdr:cNvSpPr txBox="1"/>
      </xdr:nvSpPr>
      <xdr:spPr>
        <a:xfrm>
          <a:off x="8477250" y="685800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533400</xdr:colOff>
      <xdr:row>23</xdr:row>
      <xdr:rowOff>104775</xdr:rowOff>
    </xdr:from>
    <xdr:to>
      <xdr:col>2</xdr:col>
      <xdr:colOff>933450</xdr:colOff>
      <xdr:row>31</xdr:row>
      <xdr:rowOff>190501</xdr:rowOff>
    </xdr:to>
    <xdr:sp macro="" textlink="">
      <xdr:nvSpPr>
        <xdr:cNvPr id="13" name="CuadroTexto 12"/>
        <xdr:cNvSpPr txBox="1"/>
      </xdr:nvSpPr>
      <xdr:spPr>
        <a:xfrm>
          <a:off x="1057275" y="68770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514350</xdr:colOff>
      <xdr:row>23</xdr:row>
      <xdr:rowOff>123825</xdr:rowOff>
    </xdr:from>
    <xdr:to>
      <xdr:col>6</xdr:col>
      <xdr:colOff>371475</xdr:colOff>
      <xdr:row>32</xdr:row>
      <xdr:rowOff>2</xdr:rowOff>
    </xdr:to>
    <xdr:sp macro="" textlink="">
      <xdr:nvSpPr>
        <xdr:cNvPr id="14" name="CuadroTexto 13"/>
        <xdr:cNvSpPr txBox="1"/>
      </xdr:nvSpPr>
      <xdr:spPr>
        <a:xfrm>
          <a:off x="4543425" y="68961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542925</xdr:colOff>
      <xdr:row>28</xdr:row>
      <xdr:rowOff>76200</xdr:rowOff>
    </xdr:from>
    <xdr:to>
      <xdr:col>2</xdr:col>
      <xdr:colOff>876300</xdr:colOff>
      <xdr:row>28</xdr:row>
      <xdr:rowOff>76200</xdr:rowOff>
    </xdr:to>
    <xdr:cxnSp macro="">
      <xdr:nvCxnSpPr>
        <xdr:cNvPr id="7" name="Conector recto 6"/>
        <xdr:cNvCxnSpPr/>
      </xdr:nvCxnSpPr>
      <xdr:spPr>
        <a:xfrm>
          <a:off x="1066800" y="799147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28</xdr:row>
      <xdr:rowOff>104775</xdr:rowOff>
    </xdr:from>
    <xdr:to>
      <xdr:col>5</xdr:col>
      <xdr:colOff>942975</xdr:colOff>
      <xdr:row>28</xdr:row>
      <xdr:rowOff>104775</xdr:rowOff>
    </xdr:to>
    <xdr:cxnSp macro="">
      <xdr:nvCxnSpPr>
        <xdr:cNvPr id="8" name="Conector recto 7"/>
        <xdr:cNvCxnSpPr/>
      </xdr:nvCxnSpPr>
      <xdr:spPr>
        <a:xfrm>
          <a:off x="5000625" y="802005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28</xdr:row>
      <xdr:rowOff>47626</xdr:rowOff>
    </xdr:from>
    <xdr:to>
      <xdr:col>8</xdr:col>
      <xdr:colOff>895350</xdr:colOff>
      <xdr:row>28</xdr:row>
      <xdr:rowOff>57150</xdr:rowOff>
    </xdr:to>
    <xdr:cxnSp macro="">
      <xdr:nvCxnSpPr>
        <xdr:cNvPr id="9" name="Conector recto 8"/>
        <xdr:cNvCxnSpPr/>
      </xdr:nvCxnSpPr>
      <xdr:spPr>
        <a:xfrm flipV="1">
          <a:off x="8791575" y="7962901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297656</xdr:colOff>
      <xdr:row>0</xdr:row>
      <xdr:rowOff>209550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2206" y="2095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514350</xdr:colOff>
      <xdr:row>0</xdr:row>
      <xdr:rowOff>171450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171450"/>
          <a:ext cx="1524000" cy="953245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207913</xdr:colOff>
      <xdr:row>45</xdr:row>
      <xdr:rowOff>197272</xdr:rowOff>
    </xdr:from>
    <xdr:to>
      <xdr:col>9</xdr:col>
      <xdr:colOff>322213</xdr:colOff>
      <xdr:row>52</xdr:row>
      <xdr:rowOff>114510</xdr:rowOff>
    </xdr:to>
    <xdr:sp macro="" textlink="">
      <xdr:nvSpPr>
        <xdr:cNvPr id="12" name="CuadroTexto 11"/>
        <xdr:cNvSpPr txBox="1"/>
      </xdr:nvSpPr>
      <xdr:spPr>
        <a:xfrm>
          <a:off x="8159845" y="21917158"/>
          <a:ext cx="2380095" cy="1533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490682</xdr:colOff>
      <xdr:row>45</xdr:row>
      <xdr:rowOff>152109</xdr:rowOff>
    </xdr:from>
    <xdr:to>
      <xdr:col>2</xdr:col>
      <xdr:colOff>1079640</xdr:colOff>
      <xdr:row>52</xdr:row>
      <xdr:rowOff>49561</xdr:rowOff>
    </xdr:to>
    <xdr:sp macro="" textlink="">
      <xdr:nvSpPr>
        <xdr:cNvPr id="13" name="CuadroTexto 12"/>
        <xdr:cNvSpPr txBox="1"/>
      </xdr:nvSpPr>
      <xdr:spPr>
        <a:xfrm>
          <a:off x="1010227" y="21871995"/>
          <a:ext cx="2061004" cy="15138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174398</xdr:colOff>
      <xdr:row>46</xdr:row>
      <xdr:rowOff>22014</xdr:rowOff>
    </xdr:from>
    <xdr:to>
      <xdr:col>6</xdr:col>
      <xdr:colOff>755790</xdr:colOff>
      <xdr:row>52</xdr:row>
      <xdr:rowOff>173184</xdr:rowOff>
    </xdr:to>
    <xdr:sp macro="" textlink="">
      <xdr:nvSpPr>
        <xdr:cNvPr id="14" name="CuadroTexto 13"/>
        <xdr:cNvSpPr txBox="1"/>
      </xdr:nvSpPr>
      <xdr:spPr>
        <a:xfrm>
          <a:off x="4475080" y="21972809"/>
          <a:ext cx="3020369" cy="15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695996</xdr:colOff>
      <xdr:row>50</xdr:row>
      <xdr:rowOff>60001</xdr:rowOff>
    </xdr:from>
    <xdr:to>
      <xdr:col>2</xdr:col>
      <xdr:colOff>1029371</xdr:colOff>
      <xdr:row>50</xdr:row>
      <xdr:rowOff>60001</xdr:rowOff>
    </xdr:to>
    <xdr:cxnSp macro="">
      <xdr:nvCxnSpPr>
        <xdr:cNvPr id="7" name="Conector recto 6"/>
        <xdr:cNvCxnSpPr/>
      </xdr:nvCxnSpPr>
      <xdr:spPr>
        <a:xfrm>
          <a:off x="1215541" y="22934433"/>
          <a:ext cx="18054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610667</xdr:colOff>
      <xdr:row>50</xdr:row>
      <xdr:rowOff>162704</xdr:rowOff>
    </xdr:from>
    <xdr:to>
      <xdr:col>6</xdr:col>
      <xdr:colOff>108151</xdr:colOff>
      <xdr:row>50</xdr:row>
      <xdr:rowOff>162704</xdr:rowOff>
    </xdr:to>
    <xdr:cxnSp macro="">
      <xdr:nvCxnSpPr>
        <xdr:cNvPr id="8" name="Conector recto 7"/>
        <xdr:cNvCxnSpPr/>
      </xdr:nvCxnSpPr>
      <xdr:spPr>
        <a:xfrm>
          <a:off x="4911349" y="23037136"/>
          <a:ext cx="19364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534915</xdr:colOff>
      <xdr:row>50</xdr:row>
      <xdr:rowOff>79556</xdr:rowOff>
    </xdr:from>
    <xdr:to>
      <xdr:col>9</xdr:col>
      <xdr:colOff>8441</xdr:colOff>
      <xdr:row>50</xdr:row>
      <xdr:rowOff>89080</xdr:rowOff>
    </xdr:to>
    <xdr:cxnSp macro="">
      <xdr:nvCxnSpPr>
        <xdr:cNvPr id="9" name="Conector recto 8"/>
        <xdr:cNvCxnSpPr/>
      </xdr:nvCxnSpPr>
      <xdr:spPr>
        <a:xfrm flipV="1">
          <a:off x="8486847" y="22953988"/>
          <a:ext cx="1739321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526256</xdr:colOff>
      <xdr:row>0</xdr:row>
      <xdr:rowOff>161925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60806" y="161925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0</xdr:row>
      <xdr:rowOff>171450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171450"/>
          <a:ext cx="1524000" cy="953245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16</xdr:row>
      <xdr:rowOff>200025</xdr:rowOff>
    </xdr:from>
    <xdr:to>
      <xdr:col>8</xdr:col>
      <xdr:colOff>933450</xdr:colOff>
      <xdr:row>25</xdr:row>
      <xdr:rowOff>76202</xdr:rowOff>
    </xdr:to>
    <xdr:sp macro="" textlink="">
      <xdr:nvSpPr>
        <xdr:cNvPr id="12" name="CuadroTexto 11"/>
        <xdr:cNvSpPr txBox="1"/>
      </xdr:nvSpPr>
      <xdr:spPr>
        <a:xfrm>
          <a:off x="8001000" y="6286500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57150</xdr:colOff>
      <xdr:row>16</xdr:row>
      <xdr:rowOff>219075</xdr:rowOff>
    </xdr:from>
    <xdr:to>
      <xdr:col>2</xdr:col>
      <xdr:colOff>457200</xdr:colOff>
      <xdr:row>25</xdr:row>
      <xdr:rowOff>76201</xdr:rowOff>
    </xdr:to>
    <xdr:sp macro="" textlink="">
      <xdr:nvSpPr>
        <xdr:cNvPr id="13" name="CuadroTexto 12"/>
        <xdr:cNvSpPr txBox="1"/>
      </xdr:nvSpPr>
      <xdr:spPr>
        <a:xfrm>
          <a:off x="581025" y="63055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38100</xdr:colOff>
      <xdr:row>17</xdr:row>
      <xdr:rowOff>9525</xdr:rowOff>
    </xdr:from>
    <xdr:to>
      <xdr:col>5</xdr:col>
      <xdr:colOff>1085850</xdr:colOff>
      <xdr:row>25</xdr:row>
      <xdr:rowOff>114302</xdr:rowOff>
    </xdr:to>
    <xdr:sp macro="" textlink="">
      <xdr:nvSpPr>
        <xdr:cNvPr id="14" name="CuadroTexto 13"/>
        <xdr:cNvSpPr txBox="1"/>
      </xdr:nvSpPr>
      <xdr:spPr>
        <a:xfrm>
          <a:off x="4067175" y="63246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85725</xdr:colOff>
      <xdr:row>21</xdr:row>
      <xdr:rowOff>190500</xdr:rowOff>
    </xdr:from>
    <xdr:to>
      <xdr:col>2</xdr:col>
      <xdr:colOff>419100</xdr:colOff>
      <xdr:row>21</xdr:row>
      <xdr:rowOff>190500</xdr:rowOff>
    </xdr:to>
    <xdr:cxnSp macro="">
      <xdr:nvCxnSpPr>
        <xdr:cNvPr id="7" name="Conector recto 6"/>
        <xdr:cNvCxnSpPr/>
      </xdr:nvCxnSpPr>
      <xdr:spPr>
        <a:xfrm>
          <a:off x="609600" y="741997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21</xdr:row>
      <xdr:rowOff>180975</xdr:rowOff>
    </xdr:from>
    <xdr:to>
      <xdr:col>5</xdr:col>
      <xdr:colOff>704850</xdr:colOff>
      <xdr:row>21</xdr:row>
      <xdr:rowOff>180975</xdr:rowOff>
    </xdr:to>
    <xdr:cxnSp macro="">
      <xdr:nvCxnSpPr>
        <xdr:cNvPr id="8" name="Conector recto 7"/>
        <xdr:cNvCxnSpPr/>
      </xdr:nvCxnSpPr>
      <xdr:spPr>
        <a:xfrm>
          <a:off x="4762500" y="741045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180976</xdr:rowOff>
    </xdr:from>
    <xdr:to>
      <xdr:col>8</xdr:col>
      <xdr:colOff>504825</xdr:colOff>
      <xdr:row>21</xdr:row>
      <xdr:rowOff>190500</xdr:rowOff>
    </xdr:to>
    <xdr:cxnSp macro="">
      <xdr:nvCxnSpPr>
        <xdr:cNvPr id="9" name="Conector recto 8"/>
        <xdr:cNvCxnSpPr/>
      </xdr:nvCxnSpPr>
      <xdr:spPr>
        <a:xfrm flipV="1">
          <a:off x="8401050" y="7410451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516731</xdr:colOff>
      <xdr:row>0</xdr:row>
      <xdr:rowOff>209550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51281" y="2095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409575</xdr:colOff>
      <xdr:row>0</xdr:row>
      <xdr:rowOff>171450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171450"/>
          <a:ext cx="1524000" cy="953245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27</xdr:row>
      <xdr:rowOff>0</xdr:rowOff>
    </xdr:from>
    <xdr:to>
      <xdr:col>9</xdr:col>
      <xdr:colOff>180975</xdr:colOff>
      <xdr:row>35</xdr:row>
      <xdr:rowOff>104777</xdr:rowOff>
    </xdr:to>
    <xdr:sp macro="" textlink="">
      <xdr:nvSpPr>
        <xdr:cNvPr id="12" name="CuadroTexto 11"/>
        <xdr:cNvSpPr txBox="1"/>
      </xdr:nvSpPr>
      <xdr:spPr>
        <a:xfrm>
          <a:off x="8820150" y="70008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876300</xdr:colOff>
      <xdr:row>27</xdr:row>
      <xdr:rowOff>19050</xdr:rowOff>
    </xdr:from>
    <xdr:to>
      <xdr:col>2</xdr:col>
      <xdr:colOff>1485900</xdr:colOff>
      <xdr:row>35</xdr:row>
      <xdr:rowOff>104776</xdr:rowOff>
    </xdr:to>
    <xdr:sp macro="" textlink="">
      <xdr:nvSpPr>
        <xdr:cNvPr id="13" name="CuadroTexto 12"/>
        <xdr:cNvSpPr txBox="1"/>
      </xdr:nvSpPr>
      <xdr:spPr>
        <a:xfrm>
          <a:off x="1400175" y="70199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504825</xdr:colOff>
      <xdr:row>27</xdr:row>
      <xdr:rowOff>38100</xdr:rowOff>
    </xdr:from>
    <xdr:to>
      <xdr:col>6</xdr:col>
      <xdr:colOff>361950</xdr:colOff>
      <xdr:row>35</xdr:row>
      <xdr:rowOff>142877</xdr:rowOff>
    </xdr:to>
    <xdr:sp macro="" textlink="">
      <xdr:nvSpPr>
        <xdr:cNvPr id="14" name="CuadroTexto 13"/>
        <xdr:cNvSpPr txBox="1"/>
      </xdr:nvSpPr>
      <xdr:spPr>
        <a:xfrm>
          <a:off x="4886325" y="70389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962025</xdr:colOff>
      <xdr:row>31</xdr:row>
      <xdr:rowOff>200025</xdr:rowOff>
    </xdr:from>
    <xdr:to>
      <xdr:col>2</xdr:col>
      <xdr:colOff>1295400</xdr:colOff>
      <xdr:row>31</xdr:row>
      <xdr:rowOff>200025</xdr:rowOff>
    </xdr:to>
    <xdr:cxnSp macro="">
      <xdr:nvCxnSpPr>
        <xdr:cNvPr id="7" name="Conector recto 6"/>
        <xdr:cNvCxnSpPr/>
      </xdr:nvCxnSpPr>
      <xdr:spPr>
        <a:xfrm>
          <a:off x="1485900" y="811530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32</xdr:row>
      <xdr:rowOff>9525</xdr:rowOff>
    </xdr:from>
    <xdr:to>
      <xdr:col>5</xdr:col>
      <xdr:colOff>923925</xdr:colOff>
      <xdr:row>32</xdr:row>
      <xdr:rowOff>9525</xdr:rowOff>
    </xdr:to>
    <xdr:cxnSp macro="">
      <xdr:nvCxnSpPr>
        <xdr:cNvPr id="8" name="Conector recto 7"/>
        <xdr:cNvCxnSpPr/>
      </xdr:nvCxnSpPr>
      <xdr:spPr>
        <a:xfrm>
          <a:off x="5334000" y="815340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31</xdr:row>
      <xdr:rowOff>190501</xdr:rowOff>
    </xdr:from>
    <xdr:to>
      <xdr:col>8</xdr:col>
      <xdr:colOff>923925</xdr:colOff>
      <xdr:row>31</xdr:row>
      <xdr:rowOff>200025</xdr:rowOff>
    </xdr:to>
    <xdr:cxnSp macro="">
      <xdr:nvCxnSpPr>
        <xdr:cNvPr id="9" name="Conector recto 8"/>
        <xdr:cNvCxnSpPr/>
      </xdr:nvCxnSpPr>
      <xdr:spPr>
        <a:xfrm flipV="1">
          <a:off x="9172575" y="8105776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354806</xdr:colOff>
      <xdr:row>0</xdr:row>
      <xdr:rowOff>133350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1781" y="1333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0</xdr:row>
      <xdr:rowOff>152400</xdr:rowOff>
    </xdr:from>
    <xdr:ext cx="1524000" cy="95324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152400"/>
          <a:ext cx="1524000" cy="953245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20</xdr:row>
      <xdr:rowOff>76200</xdr:rowOff>
    </xdr:from>
    <xdr:to>
      <xdr:col>8</xdr:col>
      <xdr:colOff>514350</xdr:colOff>
      <xdr:row>28</xdr:row>
      <xdr:rowOff>180977</xdr:rowOff>
    </xdr:to>
    <xdr:sp macro="" textlink="">
      <xdr:nvSpPr>
        <xdr:cNvPr id="2" name="CuadroTexto 1"/>
        <xdr:cNvSpPr txBox="1"/>
      </xdr:nvSpPr>
      <xdr:spPr>
        <a:xfrm>
          <a:off x="7934325" y="54768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Garcia</a:t>
          </a:r>
          <a:r>
            <a:rPr lang="es-MX" sz="1100" b="1" baseline="0"/>
            <a:t> De Jesus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0</xdr:col>
      <xdr:colOff>514350</xdr:colOff>
      <xdr:row>20</xdr:row>
      <xdr:rowOff>95250</xdr:rowOff>
    </xdr:from>
    <xdr:to>
      <xdr:col>2</xdr:col>
      <xdr:colOff>600075</xdr:colOff>
      <xdr:row>28</xdr:row>
      <xdr:rowOff>180976</xdr:rowOff>
    </xdr:to>
    <xdr:sp macro="" textlink="">
      <xdr:nvSpPr>
        <xdr:cNvPr id="3" name="CuadroTexto 2"/>
        <xdr:cNvSpPr txBox="1"/>
      </xdr:nvSpPr>
      <xdr:spPr>
        <a:xfrm>
          <a:off x="514350" y="54959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1933575</xdr:colOff>
      <xdr:row>20</xdr:row>
      <xdr:rowOff>114300</xdr:rowOff>
    </xdr:from>
    <xdr:to>
      <xdr:col>5</xdr:col>
      <xdr:colOff>666750</xdr:colOff>
      <xdr:row>28</xdr:row>
      <xdr:rowOff>219077</xdr:rowOff>
    </xdr:to>
    <xdr:sp macro="" textlink="">
      <xdr:nvSpPr>
        <xdr:cNvPr id="4" name="CuadroTexto 3"/>
        <xdr:cNvSpPr txBox="1"/>
      </xdr:nvSpPr>
      <xdr:spPr>
        <a:xfrm>
          <a:off x="4000500" y="55149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104775</xdr:colOff>
      <xdr:row>23</xdr:row>
      <xdr:rowOff>209550</xdr:rowOff>
    </xdr:from>
    <xdr:to>
      <xdr:col>2</xdr:col>
      <xdr:colOff>438150</xdr:colOff>
      <xdr:row>23</xdr:row>
      <xdr:rowOff>209550</xdr:rowOff>
    </xdr:to>
    <xdr:cxnSp macro="">
      <xdr:nvCxnSpPr>
        <xdr:cNvPr id="5" name="Conector recto 4"/>
        <xdr:cNvCxnSpPr/>
      </xdr:nvCxnSpPr>
      <xdr:spPr>
        <a:xfrm>
          <a:off x="628650" y="629602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23</xdr:row>
      <xdr:rowOff>200025</xdr:rowOff>
    </xdr:from>
    <xdr:to>
      <xdr:col>5</xdr:col>
      <xdr:colOff>723900</xdr:colOff>
      <xdr:row>23</xdr:row>
      <xdr:rowOff>200025</xdr:rowOff>
    </xdr:to>
    <xdr:cxnSp macro="">
      <xdr:nvCxnSpPr>
        <xdr:cNvPr id="6" name="Conector recto 5"/>
        <xdr:cNvCxnSpPr/>
      </xdr:nvCxnSpPr>
      <xdr:spPr>
        <a:xfrm>
          <a:off x="5133975" y="628650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23</xdr:row>
      <xdr:rowOff>209551</xdr:rowOff>
    </xdr:from>
    <xdr:to>
      <xdr:col>7</xdr:col>
      <xdr:colOff>1228725</xdr:colOff>
      <xdr:row>23</xdr:row>
      <xdr:rowOff>219075</xdr:rowOff>
    </xdr:to>
    <xdr:cxnSp macro="">
      <xdr:nvCxnSpPr>
        <xdr:cNvPr id="7" name="Conector recto 6"/>
        <xdr:cNvCxnSpPr/>
      </xdr:nvCxnSpPr>
      <xdr:spPr>
        <a:xfrm flipV="1">
          <a:off x="8143875" y="6296026"/>
          <a:ext cx="18383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354806</xdr:colOff>
      <xdr:row>0</xdr:row>
      <xdr:rowOff>133350</xdr:rowOff>
    </xdr:from>
    <xdr:ext cx="1685926" cy="95324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1781" y="133350"/>
          <a:ext cx="1685926" cy="953245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0</xdr:row>
      <xdr:rowOff>152400</xdr:rowOff>
    </xdr:from>
    <xdr:ext cx="1524000" cy="95324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152400"/>
          <a:ext cx="1524000" cy="9532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57"/>
  <sheetViews>
    <sheetView topLeftCell="D1" zoomScale="96" zoomScaleNormal="96" workbookViewId="0">
      <selection activeCell="G13" sqref="G13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1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1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18" customHeight="1" x14ac:dyDescent="0.3">
      <c r="A4" s="90" t="s">
        <v>46</v>
      </c>
      <c r="B4" s="90"/>
      <c r="C4" s="90"/>
      <c r="D4" s="90"/>
      <c r="E4" s="90"/>
      <c r="F4" s="90"/>
      <c r="G4" s="90"/>
      <c r="H4" s="90"/>
      <c r="I4" s="90"/>
      <c r="J4" s="90"/>
    </row>
    <row r="5" spans="1:11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1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1" ht="18" customHeight="1" x14ac:dyDescent="0.25">
      <c r="A8" s="20">
        <v>1</v>
      </c>
      <c r="B8" s="19" t="s">
        <v>108</v>
      </c>
      <c r="C8" s="19" t="s">
        <v>10</v>
      </c>
      <c r="D8" s="20" t="s">
        <v>11</v>
      </c>
      <c r="E8" s="21">
        <v>22000</v>
      </c>
      <c r="F8" s="21">
        <v>8041.69</v>
      </c>
      <c r="G8" s="21">
        <v>15000</v>
      </c>
      <c r="H8" s="21">
        <f>E8/30*30</f>
        <v>22000</v>
      </c>
      <c r="I8" s="21"/>
      <c r="J8" s="21">
        <f>12*(E8+F8+G8)+H8+I8</f>
        <v>562500.28</v>
      </c>
    </row>
    <row r="9" spans="1:11" ht="18" customHeight="1" x14ac:dyDescent="0.25">
      <c r="A9" s="3">
        <v>2</v>
      </c>
      <c r="B9" s="2" t="s">
        <v>12</v>
      </c>
      <c r="C9" s="2" t="s">
        <v>10</v>
      </c>
      <c r="D9" s="3" t="s">
        <v>11</v>
      </c>
      <c r="E9" s="4">
        <v>8000</v>
      </c>
      <c r="F9" s="4">
        <v>2992.56</v>
      </c>
      <c r="G9" s="4"/>
      <c r="H9" s="21">
        <f t="shared" ref="H9:H11" si="0">E9/30*30</f>
        <v>8000.0000000000009</v>
      </c>
      <c r="I9" s="4"/>
      <c r="J9" s="21">
        <f>12*(E9+F9+G9)+H9+I9</f>
        <v>139910.72</v>
      </c>
    </row>
    <row r="10" spans="1:11" ht="18" customHeight="1" x14ac:dyDescent="0.25">
      <c r="A10" s="3">
        <v>3</v>
      </c>
      <c r="B10" s="2" t="s">
        <v>13</v>
      </c>
      <c r="C10" s="2" t="s">
        <v>10</v>
      </c>
      <c r="D10" s="3" t="s">
        <v>11</v>
      </c>
      <c r="E10" s="4">
        <v>8000</v>
      </c>
      <c r="F10" s="4">
        <v>2992.56</v>
      </c>
      <c r="G10" s="4"/>
      <c r="H10" s="21">
        <f t="shared" si="0"/>
        <v>8000.0000000000009</v>
      </c>
      <c r="I10" s="4"/>
      <c r="J10" s="21">
        <f>12*(E10+F10+G10)+H10+I10</f>
        <v>139910.72</v>
      </c>
    </row>
    <row r="11" spans="1:11" ht="18" customHeight="1" x14ac:dyDescent="0.25">
      <c r="A11" s="3">
        <v>4</v>
      </c>
      <c r="B11" s="2" t="s">
        <v>15</v>
      </c>
      <c r="C11" s="2" t="s">
        <v>10</v>
      </c>
      <c r="D11" s="3" t="s">
        <v>11</v>
      </c>
      <c r="E11" s="4">
        <v>6600</v>
      </c>
      <c r="F11" s="4">
        <v>947.15</v>
      </c>
      <c r="G11" s="4">
        <v>7000</v>
      </c>
      <c r="H11" s="21">
        <f t="shared" si="0"/>
        <v>6600</v>
      </c>
      <c r="I11" s="4"/>
      <c r="J11" s="21">
        <f>12*(E11+F11+G11)+H11+I11</f>
        <v>181165.8</v>
      </c>
      <c r="K11" s="68"/>
    </row>
    <row r="12" spans="1:11" ht="18" customHeight="1" x14ac:dyDescent="0.25">
      <c r="A12" s="7"/>
      <c r="B12" s="8"/>
      <c r="C12" s="22" t="s">
        <v>55</v>
      </c>
      <c r="D12" s="8"/>
      <c r="E12" s="9">
        <f>SUM(E8:E11)</f>
        <v>44600</v>
      </c>
      <c r="F12" s="9">
        <f>SUM(F8:F11)</f>
        <v>14973.96</v>
      </c>
      <c r="G12" s="9">
        <f>SUM(G8:G11)</f>
        <v>22000</v>
      </c>
      <c r="H12" s="9">
        <f>SUM(H8:H11)</f>
        <v>44600</v>
      </c>
      <c r="I12" s="9">
        <f t="shared" ref="I12" si="1">SUM(I8:I11)</f>
        <v>0</v>
      </c>
      <c r="J12" s="9">
        <f>SUM(J8:J11)</f>
        <v>1023487.52</v>
      </c>
    </row>
    <row r="13" spans="1:11" ht="18" customHeight="1" x14ac:dyDescent="0.25">
      <c r="A13" s="7"/>
      <c r="B13" s="8"/>
      <c r="C13" s="8"/>
      <c r="D13" s="8"/>
      <c r="E13" s="9">
        <f>E12*12</f>
        <v>535200</v>
      </c>
      <c r="F13" s="9">
        <f t="shared" ref="F13:G13" si="2">F12*12</f>
        <v>179687.52</v>
      </c>
      <c r="G13" s="9">
        <f t="shared" si="2"/>
        <v>264000</v>
      </c>
      <c r="H13" s="9">
        <f>H12</f>
        <v>44600</v>
      </c>
      <c r="I13" s="9">
        <f t="shared" ref="I13:J13" si="3">I12</f>
        <v>0</v>
      </c>
      <c r="J13" s="9">
        <f t="shared" si="3"/>
        <v>1023487.52</v>
      </c>
    </row>
    <row r="14" spans="1:11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</row>
    <row r="15" spans="1:11" ht="18" customHeight="1" x14ac:dyDescent="0.25">
      <c r="A15" s="7"/>
      <c r="B15" s="8"/>
      <c r="C15" s="8"/>
      <c r="D15" s="8"/>
      <c r="E15" s="8"/>
      <c r="F15" s="8"/>
      <c r="G15" s="8"/>
      <c r="H15" s="8"/>
      <c r="I15" s="13"/>
      <c r="J15" s="9"/>
    </row>
    <row r="16" spans="1:11" ht="18" customHeight="1" x14ac:dyDescent="0.25">
      <c r="A16" s="7"/>
      <c r="B16" s="8"/>
      <c r="C16" s="8"/>
      <c r="D16" s="8"/>
      <c r="E16" s="8"/>
      <c r="F16" s="8"/>
      <c r="G16" s="8"/>
      <c r="H16" s="8"/>
      <c r="I16" s="13"/>
      <c r="J16" s="9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854"/>
  <sheetViews>
    <sheetView topLeftCell="E1" zoomScale="93" zoomScaleNormal="93" workbookViewId="0">
      <selection activeCell="H11" sqref="H11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47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6.25" customHeight="1" x14ac:dyDescent="0.25">
      <c r="A8" s="3">
        <v>1</v>
      </c>
      <c r="B8" s="2" t="s">
        <v>80</v>
      </c>
      <c r="C8" s="2" t="s">
        <v>16</v>
      </c>
      <c r="D8" s="3" t="s">
        <v>11</v>
      </c>
      <c r="E8" s="4">
        <v>16000</v>
      </c>
      <c r="F8" s="4">
        <v>7599.74</v>
      </c>
      <c r="G8" s="4">
        <v>15000</v>
      </c>
      <c r="H8" s="4">
        <f>E8/30*30</f>
        <v>16000.000000000002</v>
      </c>
      <c r="I8" s="4"/>
      <c r="J8" s="4">
        <f>12*(E8+F8+G8)+H8+I8</f>
        <v>479196.88</v>
      </c>
    </row>
    <row r="9" spans="1:10" ht="24" customHeight="1" x14ac:dyDescent="0.25">
      <c r="A9" s="3">
        <v>2</v>
      </c>
      <c r="B9" s="2" t="s">
        <v>14</v>
      </c>
      <c r="C9" s="2" t="s">
        <v>16</v>
      </c>
      <c r="D9" s="3" t="s">
        <v>11</v>
      </c>
      <c r="E9" s="4">
        <v>4200</v>
      </c>
      <c r="F9" s="4">
        <v>763.95</v>
      </c>
      <c r="G9" s="4"/>
      <c r="H9" s="4">
        <f>E9/30*30</f>
        <v>4200</v>
      </c>
      <c r="I9" s="4"/>
      <c r="J9" s="4">
        <f t="shared" ref="J9" si="0">12*(E9+F9+G9)+H9+I9</f>
        <v>63767.399999999994</v>
      </c>
    </row>
    <row r="10" spans="1:10" ht="18" customHeight="1" x14ac:dyDescent="0.25">
      <c r="A10" s="7"/>
      <c r="B10" s="8"/>
      <c r="C10" s="22" t="s">
        <v>55</v>
      </c>
      <c r="D10" s="8"/>
      <c r="E10" s="9">
        <f t="shared" ref="E10:J10" si="1">SUM(E8:E9)</f>
        <v>20200</v>
      </c>
      <c r="F10" s="9">
        <f t="shared" si="1"/>
        <v>8363.69</v>
      </c>
      <c r="G10" s="9">
        <f t="shared" si="1"/>
        <v>15000</v>
      </c>
      <c r="H10" s="9">
        <f t="shared" si="1"/>
        <v>20200</v>
      </c>
      <c r="I10" s="9">
        <f t="shared" si="1"/>
        <v>0</v>
      </c>
      <c r="J10" s="9">
        <f t="shared" si="1"/>
        <v>542964.28</v>
      </c>
    </row>
    <row r="11" spans="1:10" ht="18" customHeight="1" x14ac:dyDescent="0.25">
      <c r="A11" s="7"/>
      <c r="B11" s="8"/>
      <c r="C11" s="8"/>
      <c r="D11" s="8"/>
      <c r="E11" s="9">
        <f>E10*12</f>
        <v>242400</v>
      </c>
      <c r="F11" s="9">
        <f t="shared" ref="F11:G11" si="2">F10*12</f>
        <v>100364.28</v>
      </c>
      <c r="G11" s="9">
        <f t="shared" si="2"/>
        <v>180000</v>
      </c>
      <c r="H11" s="9">
        <f>H10</f>
        <v>20200</v>
      </c>
      <c r="I11" s="9">
        <f>I10</f>
        <v>0</v>
      </c>
      <c r="J11" s="9">
        <f>SUM(E11:I11)</f>
        <v>542964.28</v>
      </c>
    </row>
    <row r="12" spans="1:10" ht="18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10"/>
    </row>
    <row r="13" spans="1:10" ht="18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10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3"/>
  <sheetViews>
    <sheetView topLeftCell="F1" workbookViewId="0">
      <selection activeCell="H16" sqref="H16"/>
    </sheetView>
  </sheetViews>
  <sheetFormatPr baseColWidth="10" defaultColWidth="14.42578125" defaultRowHeight="15" x14ac:dyDescent="0.25"/>
  <cols>
    <col min="1" max="1" width="8.140625" style="1" customWidth="1"/>
    <col min="2" max="2" width="33.7109375" style="1" customWidth="1"/>
    <col min="3" max="3" width="21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thickBot="1" x14ac:dyDescent="0.35">
      <c r="A4" s="90" t="s">
        <v>79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">
      <c r="A5" s="91" t="s">
        <v>1</v>
      </c>
      <c r="B5" s="93" t="s">
        <v>72</v>
      </c>
      <c r="C5" s="95" t="s">
        <v>48</v>
      </c>
      <c r="D5" s="97" t="s">
        <v>2</v>
      </c>
      <c r="E5" s="99" t="s">
        <v>3</v>
      </c>
      <c r="F5" s="100"/>
      <c r="G5" s="100"/>
      <c r="H5" s="100"/>
      <c r="I5" s="100"/>
      <c r="J5" s="101" t="s">
        <v>63</v>
      </c>
    </row>
    <row r="6" spans="1:10" ht="36.75" customHeight="1" thickBot="1" x14ac:dyDescent="0.3">
      <c r="A6" s="92"/>
      <c r="B6" s="94"/>
      <c r="C6" s="96"/>
      <c r="D6" s="98"/>
      <c r="E6" s="16" t="s">
        <v>4</v>
      </c>
      <c r="F6" s="17" t="s">
        <v>5</v>
      </c>
      <c r="G6" s="18" t="s">
        <v>8</v>
      </c>
      <c r="H6" s="18" t="s">
        <v>6</v>
      </c>
      <c r="I6" s="18" t="s">
        <v>9</v>
      </c>
      <c r="J6" s="102"/>
    </row>
    <row r="7" spans="1:10" ht="22.5" customHeight="1" x14ac:dyDescent="0.25">
      <c r="A7" s="3">
        <v>1</v>
      </c>
      <c r="B7" s="2" t="s">
        <v>17</v>
      </c>
      <c r="C7" s="2" t="s">
        <v>18</v>
      </c>
      <c r="D7" s="3" t="s">
        <v>11</v>
      </c>
      <c r="E7" s="4">
        <v>14000</v>
      </c>
      <c r="F7" s="4">
        <v>7056.5</v>
      </c>
      <c r="G7" s="4">
        <v>4000</v>
      </c>
      <c r="H7" s="4">
        <f>E7/30*30</f>
        <v>14000</v>
      </c>
      <c r="I7" s="4"/>
      <c r="J7" s="4">
        <f>12*(E7+F7+G7)+H7+I7</f>
        <v>314678</v>
      </c>
    </row>
    <row r="8" spans="1:10" ht="22.5" customHeight="1" x14ac:dyDescent="0.25">
      <c r="A8" s="3">
        <v>2</v>
      </c>
      <c r="B8" s="2" t="s">
        <v>20</v>
      </c>
      <c r="C8" s="2" t="s">
        <v>18</v>
      </c>
      <c r="D8" s="3" t="s">
        <v>11</v>
      </c>
      <c r="E8" s="4">
        <v>14000</v>
      </c>
      <c r="F8" s="4">
        <v>7056.5</v>
      </c>
      <c r="G8" s="4">
        <v>4000</v>
      </c>
      <c r="H8" s="4">
        <f t="shared" ref="H8:H12" si="0">E8/30*30</f>
        <v>14000</v>
      </c>
      <c r="I8" s="4"/>
      <c r="J8" s="4">
        <f t="shared" ref="J8:J12" si="1">12*(E8+F8+G8)+H8+I8</f>
        <v>314678</v>
      </c>
    </row>
    <row r="9" spans="1:10" ht="22.5" customHeight="1" x14ac:dyDescent="0.25">
      <c r="A9" s="3">
        <v>3</v>
      </c>
      <c r="B9" s="2" t="s">
        <v>21</v>
      </c>
      <c r="C9" s="2" t="s">
        <v>18</v>
      </c>
      <c r="D9" s="3" t="s">
        <v>11</v>
      </c>
      <c r="E9" s="4">
        <v>14000</v>
      </c>
      <c r="F9" s="4">
        <v>7056.5</v>
      </c>
      <c r="G9" s="4">
        <v>4000</v>
      </c>
      <c r="H9" s="4">
        <f t="shared" si="0"/>
        <v>14000</v>
      </c>
      <c r="I9" s="4"/>
      <c r="J9" s="4">
        <f t="shared" si="1"/>
        <v>314678</v>
      </c>
    </row>
    <row r="10" spans="1:10" ht="22.5" customHeight="1" x14ac:dyDescent="0.25">
      <c r="A10" s="3">
        <v>4</v>
      </c>
      <c r="B10" s="2" t="s">
        <v>22</v>
      </c>
      <c r="C10" s="2" t="s">
        <v>18</v>
      </c>
      <c r="D10" s="3" t="s">
        <v>11</v>
      </c>
      <c r="E10" s="4">
        <v>14000</v>
      </c>
      <c r="F10" s="4">
        <v>7056.5</v>
      </c>
      <c r="G10" s="4">
        <v>4000</v>
      </c>
      <c r="H10" s="4">
        <f t="shared" si="0"/>
        <v>14000</v>
      </c>
      <c r="I10" s="4"/>
      <c r="J10" s="4">
        <f t="shared" si="1"/>
        <v>314678</v>
      </c>
    </row>
    <row r="11" spans="1:10" ht="22.5" customHeight="1" x14ac:dyDescent="0.25">
      <c r="A11" s="3">
        <v>5</v>
      </c>
      <c r="B11" s="2" t="s">
        <v>23</v>
      </c>
      <c r="C11" s="2" t="s">
        <v>18</v>
      </c>
      <c r="D11" s="3" t="s">
        <v>11</v>
      </c>
      <c r="E11" s="4">
        <v>14000</v>
      </c>
      <c r="F11" s="4">
        <v>7056.5</v>
      </c>
      <c r="G11" s="4">
        <v>4000</v>
      </c>
      <c r="H11" s="4">
        <f t="shared" si="0"/>
        <v>14000</v>
      </c>
      <c r="I11" s="4"/>
      <c r="J11" s="4">
        <f t="shared" si="1"/>
        <v>314678</v>
      </c>
    </row>
    <row r="12" spans="1:10" ht="22.5" customHeight="1" x14ac:dyDescent="0.25">
      <c r="A12" s="3">
        <v>6</v>
      </c>
      <c r="B12" s="2" t="s">
        <v>24</v>
      </c>
      <c r="C12" s="2" t="s">
        <v>18</v>
      </c>
      <c r="D12" s="3" t="s">
        <v>11</v>
      </c>
      <c r="E12" s="4">
        <v>14000</v>
      </c>
      <c r="F12" s="4">
        <v>7056.5</v>
      </c>
      <c r="G12" s="4">
        <v>4000</v>
      </c>
      <c r="H12" s="4">
        <f t="shared" si="0"/>
        <v>14000</v>
      </c>
      <c r="I12" s="4"/>
      <c r="J12" s="4">
        <f t="shared" si="1"/>
        <v>314678</v>
      </c>
    </row>
    <row r="13" spans="1:10" ht="18" customHeight="1" x14ac:dyDescent="0.25">
      <c r="A13" s="7"/>
      <c r="B13" s="8"/>
      <c r="C13" s="22" t="s">
        <v>55</v>
      </c>
      <c r="D13" s="8"/>
      <c r="E13" s="9">
        <f>SUM(E7:E12)</f>
        <v>84000</v>
      </c>
      <c r="F13" s="9">
        <f>SUM(F7:F12)</f>
        <v>42339</v>
      </c>
      <c r="G13" s="9">
        <f>SUM(G7:G12)</f>
        <v>24000</v>
      </c>
      <c r="H13" s="9">
        <f>SUM(H7:H12)</f>
        <v>84000</v>
      </c>
      <c r="I13" s="9">
        <f t="shared" ref="I13" si="2">SUM(I7:I12)</f>
        <v>0</v>
      </c>
      <c r="J13" s="9">
        <f>SUM(J7:J12)</f>
        <v>1888068</v>
      </c>
    </row>
    <row r="14" spans="1:10" ht="18" customHeight="1" x14ac:dyDescent="0.25">
      <c r="A14" s="7"/>
      <c r="B14" s="8"/>
      <c r="C14" s="8"/>
      <c r="D14" s="8"/>
      <c r="E14" s="13">
        <f>E13*12</f>
        <v>1008000</v>
      </c>
      <c r="F14" s="13">
        <f>F13*12</f>
        <v>508068</v>
      </c>
      <c r="G14" s="13">
        <f>G13*12</f>
        <v>288000</v>
      </c>
      <c r="H14" s="13">
        <f t="shared" ref="H14:I14" si="3">H13</f>
        <v>84000</v>
      </c>
      <c r="I14" s="13">
        <f t="shared" si="3"/>
        <v>0</v>
      </c>
      <c r="J14" s="14">
        <f>SUM(E14:I14)</f>
        <v>1888068</v>
      </c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I5"/>
    <mergeCell ref="J5:J6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8"/>
  <sheetViews>
    <sheetView tabSelected="1" workbookViewId="0">
      <selection activeCell="J11" sqref="J11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49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4" customHeight="1" x14ac:dyDescent="0.25">
      <c r="A8" s="3">
        <v>1</v>
      </c>
      <c r="B8" s="2" t="s">
        <v>25</v>
      </c>
      <c r="C8" s="2" t="s">
        <v>26</v>
      </c>
      <c r="D8" s="3" t="s">
        <v>11</v>
      </c>
      <c r="E8" s="4">
        <v>10000</v>
      </c>
      <c r="F8" s="4">
        <v>4698.42</v>
      </c>
      <c r="G8" s="4"/>
      <c r="H8" s="4">
        <f>E8/30*30</f>
        <v>10000</v>
      </c>
      <c r="I8" s="4"/>
      <c r="J8" s="4">
        <f>12*(E8+F8+G8)+H8+I8</f>
        <v>186381.04</v>
      </c>
    </row>
    <row r="9" spans="1:10" ht="22.5" customHeight="1" x14ac:dyDescent="0.25">
      <c r="A9" s="3">
        <v>2</v>
      </c>
      <c r="B9" s="2" t="s">
        <v>14</v>
      </c>
      <c r="C9" s="2" t="s">
        <v>26</v>
      </c>
      <c r="D9" s="3" t="s">
        <v>11</v>
      </c>
      <c r="E9" s="4">
        <v>4200</v>
      </c>
      <c r="F9" s="4">
        <v>763.95</v>
      </c>
      <c r="G9" s="4"/>
      <c r="H9" s="4">
        <f>E9/30*30</f>
        <v>4200</v>
      </c>
      <c r="I9" s="4"/>
      <c r="J9" s="4">
        <f>12*(E9+F9+G9)+H9+I9</f>
        <v>63767.399999999994</v>
      </c>
    </row>
    <row r="10" spans="1:10" ht="18" customHeight="1" x14ac:dyDescent="0.25">
      <c r="A10" s="7"/>
      <c r="B10" s="8"/>
      <c r="C10" s="22" t="s">
        <v>55</v>
      </c>
      <c r="D10" s="8"/>
      <c r="E10" s="9">
        <f>SUM(E8:E9)</f>
        <v>14200</v>
      </c>
      <c r="F10" s="9">
        <f t="shared" ref="F10:I10" si="0">SUM(F8:F9)</f>
        <v>5462.37</v>
      </c>
      <c r="G10" s="9">
        <f t="shared" si="0"/>
        <v>0</v>
      </c>
      <c r="H10" s="9">
        <f t="shared" si="0"/>
        <v>14200</v>
      </c>
      <c r="I10" s="9">
        <f t="shared" si="0"/>
        <v>0</v>
      </c>
      <c r="J10" s="9">
        <f>SUM(J8:J9)</f>
        <v>250148.44</v>
      </c>
    </row>
    <row r="11" spans="1:10" ht="18" customHeight="1" x14ac:dyDescent="0.25">
      <c r="A11" s="7"/>
      <c r="B11" s="8"/>
      <c r="C11" s="8"/>
      <c r="D11" s="8"/>
      <c r="E11" s="9">
        <f>SUM(E10*12)</f>
        <v>170400</v>
      </c>
      <c r="F11" s="9">
        <f>SUM(F10*12)</f>
        <v>65548.44</v>
      </c>
      <c r="G11" s="9"/>
      <c r="H11" s="9">
        <v>14200</v>
      </c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0" ht="18" customHeight="1" x14ac:dyDescent="0.25">
      <c r="A15" s="7"/>
      <c r="B15" s="8"/>
      <c r="C15" s="8"/>
      <c r="D15" s="8"/>
      <c r="E15" s="9"/>
      <c r="F15" s="9"/>
      <c r="G15" s="9"/>
      <c r="H15" s="9"/>
      <c r="I15" s="9"/>
      <c r="J15" s="9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  <row r="858" spans="1:10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topLeftCell="I1" workbookViewId="0">
      <selection activeCell="J11" sqref="J11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50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9.25" customHeight="1" x14ac:dyDescent="0.25">
      <c r="A8" s="3">
        <v>1</v>
      </c>
      <c r="B8" s="2" t="s">
        <v>27</v>
      </c>
      <c r="C8" s="2" t="s">
        <v>28</v>
      </c>
      <c r="D8" s="3" t="s">
        <v>11</v>
      </c>
      <c r="E8" s="4">
        <v>4200</v>
      </c>
      <c r="F8" s="4">
        <v>763.95</v>
      </c>
      <c r="G8" s="4"/>
      <c r="H8" s="4">
        <f>E8/30*30</f>
        <v>4200</v>
      </c>
      <c r="I8" s="4"/>
      <c r="J8" s="4">
        <f>12*(E8+F8+G8)+H8+I8</f>
        <v>63767.399999999994</v>
      </c>
    </row>
    <row r="9" spans="1:10" ht="18" customHeight="1" x14ac:dyDescent="0.25">
      <c r="A9" s="7"/>
      <c r="B9" s="8"/>
      <c r="C9" s="22" t="s">
        <v>55</v>
      </c>
      <c r="D9" s="8"/>
      <c r="E9" s="9">
        <f>SUM(E8:E8)</f>
        <v>4200</v>
      </c>
      <c r="F9" s="9">
        <f t="shared" ref="F9:J9" si="0">SUM(F8:F8)</f>
        <v>763.95</v>
      </c>
      <c r="G9" s="9">
        <f t="shared" si="0"/>
        <v>0</v>
      </c>
      <c r="H9" s="9">
        <f t="shared" si="0"/>
        <v>4200</v>
      </c>
      <c r="I9" s="9">
        <f t="shared" si="0"/>
        <v>0</v>
      </c>
      <c r="J9" s="9">
        <f t="shared" si="0"/>
        <v>63767.399999999994</v>
      </c>
    </row>
    <row r="10" spans="1:10" ht="18" customHeight="1" x14ac:dyDescent="0.25">
      <c r="A10" s="7"/>
      <c r="B10" s="8"/>
      <c r="C10" s="8"/>
      <c r="D10" s="8"/>
      <c r="E10" s="9">
        <f>E9*12</f>
        <v>50400</v>
      </c>
      <c r="F10" s="9">
        <f t="shared" ref="F10:G10" si="1">F9*12</f>
        <v>9167.4000000000015</v>
      </c>
      <c r="G10" s="9">
        <f t="shared" si="1"/>
        <v>0</v>
      </c>
      <c r="H10" s="9">
        <f>H9</f>
        <v>4200</v>
      </c>
      <c r="I10" s="9">
        <f>I9</f>
        <v>0</v>
      </c>
      <c r="J10" s="9">
        <f>SUM(E10:I10)</f>
        <v>63767.4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58"/>
  <sheetViews>
    <sheetView zoomScale="87" zoomScaleNormal="87" workbookViewId="0">
      <selection activeCell="E17" sqref="E17"/>
    </sheetView>
  </sheetViews>
  <sheetFormatPr baseColWidth="10" defaultColWidth="14.42578125" defaultRowHeight="15" x14ac:dyDescent="0.25"/>
  <cols>
    <col min="1" max="1" width="8.140625" style="1" customWidth="1"/>
    <col min="2" max="2" width="32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1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1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18" customHeight="1" x14ac:dyDescent="0.3">
      <c r="A4" s="90" t="s">
        <v>51</v>
      </c>
      <c r="B4" s="90"/>
      <c r="C4" s="90"/>
      <c r="D4" s="90"/>
      <c r="E4" s="90"/>
      <c r="F4" s="90"/>
      <c r="G4" s="90"/>
      <c r="H4" s="90"/>
      <c r="I4" s="90"/>
      <c r="J4" s="90"/>
    </row>
    <row r="5" spans="1:11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1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1" ht="25.5" customHeight="1" x14ac:dyDescent="0.25">
      <c r="A8" s="3">
        <v>1</v>
      </c>
      <c r="B8" s="2" t="s">
        <v>109</v>
      </c>
      <c r="C8" s="2" t="s">
        <v>30</v>
      </c>
      <c r="D8" s="3" t="s">
        <v>11</v>
      </c>
      <c r="E8" s="4">
        <v>8000</v>
      </c>
      <c r="F8" s="4">
        <v>2992.56</v>
      </c>
      <c r="G8" s="4">
        <v>0</v>
      </c>
      <c r="H8" s="4">
        <f>E8/30*30</f>
        <v>8000.0000000000009</v>
      </c>
      <c r="I8" s="4"/>
      <c r="J8" s="4">
        <f>12*(E8+F8+G8)+H8+I8</f>
        <v>139910.72</v>
      </c>
    </row>
    <row r="9" spans="1:11" ht="25.5" customHeight="1" x14ac:dyDescent="0.25">
      <c r="A9" s="3">
        <v>2</v>
      </c>
      <c r="B9" s="59" t="s">
        <v>110</v>
      </c>
      <c r="C9" s="2" t="s">
        <v>30</v>
      </c>
      <c r="D9" s="3" t="s">
        <v>11</v>
      </c>
      <c r="E9" s="4">
        <v>8000</v>
      </c>
      <c r="F9" s="4">
        <v>2992.56</v>
      </c>
      <c r="G9" s="4">
        <v>0</v>
      </c>
      <c r="H9" s="4">
        <f t="shared" ref="H9:H11" si="0">E9/30*30</f>
        <v>8000.0000000000009</v>
      </c>
      <c r="I9" s="4"/>
      <c r="J9" s="4">
        <f t="shared" ref="J9:J12" si="1">12*(E9+F9+G9)+H9+I9</f>
        <v>139910.72</v>
      </c>
      <c r="K9" s="5"/>
    </row>
    <row r="10" spans="1:11" ht="33" customHeight="1" x14ac:dyDescent="0.25">
      <c r="A10" s="3">
        <v>3</v>
      </c>
      <c r="B10" s="59" t="s">
        <v>33</v>
      </c>
      <c r="C10" s="2" t="s">
        <v>30</v>
      </c>
      <c r="D10" s="3" t="s">
        <v>11</v>
      </c>
      <c r="E10" s="4">
        <v>7400</v>
      </c>
      <c r="F10" s="4">
        <v>1269.24</v>
      </c>
      <c r="G10" s="4">
        <v>0</v>
      </c>
      <c r="H10" s="4">
        <f t="shared" si="0"/>
        <v>7400</v>
      </c>
      <c r="I10" s="4"/>
      <c r="J10" s="4">
        <f t="shared" si="1"/>
        <v>111430.88</v>
      </c>
      <c r="K10" s="6"/>
    </row>
    <row r="11" spans="1:11" ht="23.25" customHeight="1" x14ac:dyDescent="0.25">
      <c r="A11" s="3">
        <v>4</v>
      </c>
      <c r="B11" s="2" t="s">
        <v>32</v>
      </c>
      <c r="C11" s="2" t="s">
        <v>30</v>
      </c>
      <c r="D11" s="3" t="s">
        <v>11</v>
      </c>
      <c r="E11" s="4">
        <v>6200</v>
      </c>
      <c r="F11" s="4">
        <v>501.62</v>
      </c>
      <c r="G11" s="4">
        <v>3500</v>
      </c>
      <c r="H11" s="4">
        <f t="shared" si="0"/>
        <v>6200</v>
      </c>
      <c r="I11" s="4"/>
      <c r="J11" s="4">
        <f t="shared" si="1"/>
        <v>128619.43999999999</v>
      </c>
      <c r="K11" s="6"/>
    </row>
    <row r="12" spans="1:11" ht="21" customHeight="1" x14ac:dyDescent="0.25">
      <c r="A12" s="58">
        <v>5</v>
      </c>
      <c r="B12" s="2" t="s">
        <v>32</v>
      </c>
      <c r="C12" s="59" t="s">
        <v>30</v>
      </c>
      <c r="D12" s="58" t="s">
        <v>11</v>
      </c>
      <c r="E12" s="4">
        <v>6200</v>
      </c>
      <c r="F12" s="4">
        <v>501.62</v>
      </c>
      <c r="G12" s="60">
        <v>0</v>
      </c>
      <c r="H12" s="4">
        <f>E12/30*30</f>
        <v>6200</v>
      </c>
      <c r="I12" s="60"/>
      <c r="J12" s="4">
        <f t="shared" si="1"/>
        <v>86619.44</v>
      </c>
      <c r="K12" s="6"/>
    </row>
    <row r="13" spans="1:11" ht="18" customHeight="1" x14ac:dyDescent="0.25">
      <c r="A13" s="7"/>
      <c r="B13" s="8"/>
      <c r="C13" s="22" t="s">
        <v>55</v>
      </c>
      <c r="D13" s="8"/>
      <c r="E13" s="9">
        <f>SUM(E8:E12)</f>
        <v>35800</v>
      </c>
      <c r="F13" s="9">
        <f>SUM(F8:F12)</f>
        <v>8257.6</v>
      </c>
      <c r="G13" s="9">
        <f>SUM(G8:G12)</f>
        <v>3500</v>
      </c>
      <c r="H13" s="9">
        <f>SUM(H8:H12)</f>
        <v>35800</v>
      </c>
      <c r="I13" s="9">
        <f t="shared" ref="I13" si="2">SUM(I8:I12)</f>
        <v>0</v>
      </c>
      <c r="J13" s="9">
        <f>SUM(J8:J12)</f>
        <v>606491.19999999995</v>
      </c>
    </row>
    <row r="14" spans="1:11" ht="18" customHeight="1" x14ac:dyDescent="0.25">
      <c r="A14" s="7"/>
      <c r="B14" s="8"/>
      <c r="C14" s="8"/>
      <c r="D14" s="8"/>
      <c r="E14" s="9">
        <f>E13*12</f>
        <v>429600</v>
      </c>
      <c r="F14" s="9">
        <f t="shared" ref="F14:G14" si="3">F13*12</f>
        <v>99091.200000000012</v>
      </c>
      <c r="G14" s="9">
        <f t="shared" si="3"/>
        <v>42000</v>
      </c>
      <c r="H14" s="9">
        <f>H13</f>
        <v>35800</v>
      </c>
      <c r="I14" s="9">
        <f>I13</f>
        <v>0</v>
      </c>
      <c r="J14" s="9">
        <f>SUM(E14:I14)</f>
        <v>606491.19999999995</v>
      </c>
    </row>
    <row r="15" spans="1:11" ht="18" customHeight="1" x14ac:dyDescent="0.25">
      <c r="A15" s="7"/>
      <c r="B15" s="8"/>
      <c r="C15" s="8"/>
      <c r="D15" s="8"/>
      <c r="E15" s="9"/>
      <c r="F15" s="9"/>
      <c r="G15" s="9"/>
      <c r="H15" s="9"/>
      <c r="I15" s="9"/>
      <c r="J15" s="9"/>
    </row>
    <row r="16" spans="1:11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  <row r="858" spans="1:10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57"/>
  <sheetViews>
    <sheetView zoomScale="89" zoomScaleNormal="89" workbookViewId="0">
      <selection activeCell="G16" sqref="G16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.8554687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1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1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18" customHeight="1" x14ac:dyDescent="0.3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</row>
    <row r="5" spans="1:11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1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1" ht="18" customHeight="1" x14ac:dyDescent="0.25">
      <c r="A8" s="3">
        <v>1</v>
      </c>
      <c r="B8" s="2" t="s">
        <v>81</v>
      </c>
      <c r="C8" s="2" t="s">
        <v>34</v>
      </c>
      <c r="D8" s="3" t="s">
        <v>11</v>
      </c>
      <c r="E8" s="4">
        <v>12000</v>
      </c>
      <c r="F8" s="4">
        <v>5241.6499999999996</v>
      </c>
      <c r="G8" s="4"/>
      <c r="H8" s="4">
        <f>E8/30*30</f>
        <v>12000</v>
      </c>
      <c r="I8" s="4"/>
      <c r="J8" s="4">
        <f>12*(E8+F8+G8)+H8+I8</f>
        <v>218899.80000000002</v>
      </c>
      <c r="K8" s="5"/>
    </row>
    <row r="9" spans="1:11" ht="18" customHeight="1" x14ac:dyDescent="0.25">
      <c r="A9" s="3">
        <v>2</v>
      </c>
      <c r="B9" s="2" t="s">
        <v>35</v>
      </c>
      <c r="C9" s="2" t="s">
        <v>34</v>
      </c>
      <c r="D9" s="3" t="s">
        <v>11</v>
      </c>
      <c r="E9" s="4">
        <v>11500</v>
      </c>
      <c r="F9" s="4">
        <v>3426.8</v>
      </c>
      <c r="G9" s="4"/>
      <c r="H9" s="4">
        <f t="shared" ref="H9:H11" si="0">E9/30*30</f>
        <v>11500</v>
      </c>
      <c r="I9" s="4"/>
      <c r="J9" s="4">
        <f t="shared" ref="J9:J11" si="1">12*(E9+F9+G9)+H9+I9</f>
        <v>190621.59999999998</v>
      </c>
      <c r="K9" s="5"/>
    </row>
    <row r="10" spans="1:11" ht="24" customHeight="1" x14ac:dyDescent="0.25">
      <c r="A10" s="3">
        <v>3</v>
      </c>
      <c r="B10" s="59" t="s">
        <v>111</v>
      </c>
      <c r="C10" s="2" t="s">
        <v>34</v>
      </c>
      <c r="D10" s="58" t="s">
        <v>11</v>
      </c>
      <c r="E10" s="60">
        <v>8000</v>
      </c>
      <c r="F10" s="60">
        <v>2992.56</v>
      </c>
      <c r="G10" s="60"/>
      <c r="H10" s="4">
        <f t="shared" si="0"/>
        <v>8000.0000000000009</v>
      </c>
      <c r="I10" s="60"/>
      <c r="J10" s="4">
        <f t="shared" si="1"/>
        <v>139910.72</v>
      </c>
    </row>
    <row r="11" spans="1:11" ht="24" customHeight="1" x14ac:dyDescent="0.25">
      <c r="A11" s="3">
        <v>4</v>
      </c>
      <c r="B11" s="2" t="s">
        <v>112</v>
      </c>
      <c r="C11" s="2" t="s">
        <v>34</v>
      </c>
      <c r="D11" s="3" t="s">
        <v>11</v>
      </c>
      <c r="E11" s="4">
        <v>8000</v>
      </c>
      <c r="F11" s="60">
        <v>2992.56</v>
      </c>
      <c r="G11" s="4"/>
      <c r="H11" s="4">
        <f t="shared" si="0"/>
        <v>8000.0000000000009</v>
      </c>
      <c r="I11" s="4"/>
      <c r="J11" s="4">
        <f t="shared" si="1"/>
        <v>139910.72</v>
      </c>
    </row>
    <row r="12" spans="1:11" ht="18" customHeight="1" x14ac:dyDescent="0.25">
      <c r="A12" s="7"/>
      <c r="B12" s="8"/>
      <c r="C12" s="22" t="s">
        <v>55</v>
      </c>
      <c r="D12" s="8"/>
      <c r="E12" s="9">
        <f>SUM(E8:E11)</f>
        <v>39500</v>
      </c>
      <c r="F12" s="9">
        <f t="shared" ref="F12:J12" si="2">SUM(F8:F11)</f>
        <v>14653.57</v>
      </c>
      <c r="G12" s="9">
        <f t="shared" si="2"/>
        <v>0</v>
      </c>
      <c r="H12" s="9">
        <f t="shared" si="2"/>
        <v>39500</v>
      </c>
      <c r="I12" s="9">
        <f t="shared" si="2"/>
        <v>0</v>
      </c>
      <c r="J12" s="9">
        <f t="shared" si="2"/>
        <v>689342.84</v>
      </c>
    </row>
    <row r="13" spans="1:11" ht="18" customHeight="1" x14ac:dyDescent="0.25">
      <c r="A13" s="7"/>
      <c r="B13" s="8"/>
      <c r="C13" s="8"/>
      <c r="D13" s="8"/>
      <c r="E13" s="9">
        <f>E12*12</f>
        <v>474000</v>
      </c>
      <c r="F13" s="9">
        <f t="shared" ref="F13:G13" si="3">F12*12</f>
        <v>175842.84</v>
      </c>
      <c r="G13" s="9">
        <f t="shared" si="3"/>
        <v>0</v>
      </c>
      <c r="H13" s="9">
        <f>H12</f>
        <v>39500</v>
      </c>
      <c r="I13" s="9">
        <f>I12</f>
        <v>0</v>
      </c>
      <c r="J13" s="9">
        <f>SUM(E13:I13)</f>
        <v>689342.84</v>
      </c>
    </row>
    <row r="14" spans="1:11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1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1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J9" sqref="J9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53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18" customHeight="1" x14ac:dyDescent="0.25">
      <c r="A8" s="3">
        <v>1</v>
      </c>
      <c r="B8" s="2" t="s">
        <v>82</v>
      </c>
      <c r="C8" s="2" t="s">
        <v>83</v>
      </c>
      <c r="D8" s="3" t="s">
        <v>11</v>
      </c>
      <c r="E8" s="4">
        <v>10000</v>
      </c>
      <c r="F8" s="4">
        <v>4698.42</v>
      </c>
      <c r="G8" s="4"/>
      <c r="H8" s="4">
        <f>E8/30*30</f>
        <v>10000</v>
      </c>
      <c r="I8" s="4"/>
      <c r="J8" s="4">
        <f>12*(E8+F8+G8)+H8+I8</f>
        <v>186381.04</v>
      </c>
    </row>
    <row r="9" spans="1:10" ht="18" customHeight="1" x14ac:dyDescent="0.25">
      <c r="A9" s="7"/>
      <c r="B9" s="8"/>
      <c r="C9" s="22" t="s">
        <v>55</v>
      </c>
      <c r="D9" s="8"/>
      <c r="E9" s="9">
        <f t="shared" ref="E9:J9" si="0">SUM(E8:E8)</f>
        <v>10000</v>
      </c>
      <c r="F9" s="9">
        <f t="shared" si="0"/>
        <v>4698.42</v>
      </c>
      <c r="G9" s="9">
        <f t="shared" si="0"/>
        <v>0</v>
      </c>
      <c r="H9" s="9">
        <f t="shared" si="0"/>
        <v>10000</v>
      </c>
      <c r="I9" s="9">
        <f t="shared" si="0"/>
        <v>0</v>
      </c>
      <c r="J9" s="9">
        <f t="shared" si="0"/>
        <v>186381.04</v>
      </c>
    </row>
    <row r="10" spans="1:10" ht="18" customHeight="1" x14ac:dyDescent="0.25">
      <c r="A10" s="7"/>
      <c r="B10" s="8"/>
      <c r="C10" s="8"/>
      <c r="D10" s="8"/>
      <c r="E10" s="9">
        <f>E9*12</f>
        <v>120000</v>
      </c>
      <c r="F10" s="9">
        <f t="shared" ref="F10:G10" si="1">F9*12</f>
        <v>56381.04</v>
      </c>
      <c r="G10" s="9">
        <f t="shared" si="1"/>
        <v>0</v>
      </c>
      <c r="H10" s="9">
        <f>H9</f>
        <v>10000</v>
      </c>
      <c r="I10" s="9">
        <f>I9</f>
        <v>0</v>
      </c>
      <c r="J10" s="9">
        <f>SUM(E10:I10)</f>
        <v>186381.04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H8" sqref="H8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105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35.25" customHeight="1" x14ac:dyDescent="0.25">
      <c r="A8" s="3">
        <v>1</v>
      </c>
      <c r="B8" s="2" t="s">
        <v>107</v>
      </c>
      <c r="C8" s="2" t="s">
        <v>106</v>
      </c>
      <c r="D8" s="3" t="s">
        <v>11</v>
      </c>
      <c r="E8" s="4">
        <v>5600</v>
      </c>
      <c r="F8" s="4">
        <v>494.47</v>
      </c>
      <c r="G8" s="4"/>
      <c r="H8" s="4">
        <f>E8/30*30</f>
        <v>5600</v>
      </c>
      <c r="I8" s="4"/>
      <c r="J8" s="4">
        <f>12*(E8+F8+G8)+H8+I8</f>
        <v>78733.64</v>
      </c>
    </row>
    <row r="9" spans="1:10" ht="18" customHeight="1" x14ac:dyDescent="0.25">
      <c r="A9" s="7"/>
      <c r="B9" s="8"/>
      <c r="C9" s="22" t="s">
        <v>55</v>
      </c>
      <c r="D9" s="8"/>
      <c r="E9" s="9">
        <f>SUM(E8:E8)</f>
        <v>5600</v>
      </c>
      <c r="F9" s="9">
        <f t="shared" ref="F9:J9" si="0">SUM(F8:F8)</f>
        <v>494.47</v>
      </c>
      <c r="G9" s="9">
        <f t="shared" si="0"/>
        <v>0</v>
      </c>
      <c r="H9" s="9">
        <f t="shared" si="0"/>
        <v>5600</v>
      </c>
      <c r="I9" s="9">
        <f t="shared" si="0"/>
        <v>0</v>
      </c>
      <c r="J9" s="9">
        <f t="shared" si="0"/>
        <v>78733.64</v>
      </c>
    </row>
    <row r="10" spans="1:10" ht="18" customHeight="1" x14ac:dyDescent="0.25">
      <c r="A10" s="7"/>
      <c r="B10" s="8"/>
      <c r="C10" s="8"/>
      <c r="D10" s="8"/>
      <c r="E10" s="9">
        <f>E9*12</f>
        <v>67200</v>
      </c>
      <c r="F10" s="9">
        <f t="shared" ref="F10:G10" si="1">F9*12</f>
        <v>5933.64</v>
      </c>
      <c r="G10" s="9">
        <f t="shared" si="1"/>
        <v>0</v>
      </c>
      <c r="H10" s="9">
        <f>H9</f>
        <v>5600</v>
      </c>
      <c r="I10" s="9">
        <f>I9</f>
        <v>0</v>
      </c>
      <c r="J10" s="9">
        <f>SUM(E10:I10)</f>
        <v>78733.64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G11" sqref="G11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54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18" customHeight="1" x14ac:dyDescent="0.25">
      <c r="A8" s="3">
        <v>1</v>
      </c>
      <c r="B8" s="2" t="s">
        <v>36</v>
      </c>
      <c r="C8" s="2" t="s">
        <v>37</v>
      </c>
      <c r="D8" s="3" t="s">
        <v>11</v>
      </c>
      <c r="E8" s="4">
        <v>5600</v>
      </c>
      <c r="F8" s="4">
        <v>494.47</v>
      </c>
      <c r="G8" s="4"/>
      <c r="H8" s="4">
        <f>E8/30*30</f>
        <v>5600</v>
      </c>
      <c r="I8" s="4"/>
      <c r="J8" s="4">
        <f>12*(E8+F8+G8)+H8+I8</f>
        <v>78733.64</v>
      </c>
    </row>
    <row r="9" spans="1:10" ht="18" customHeight="1" x14ac:dyDescent="0.25">
      <c r="A9" s="7"/>
      <c r="B9" s="8"/>
      <c r="C9" s="22" t="s">
        <v>55</v>
      </c>
      <c r="D9" s="8"/>
      <c r="E9" s="9">
        <f>SUM(E8:E8)</f>
        <v>5600</v>
      </c>
      <c r="F9" s="9">
        <f t="shared" ref="F9:J9" si="0">SUM(F8:F8)</f>
        <v>494.47</v>
      </c>
      <c r="G9" s="9">
        <f t="shared" si="0"/>
        <v>0</v>
      </c>
      <c r="H9" s="9">
        <f t="shared" si="0"/>
        <v>5600</v>
      </c>
      <c r="I9" s="9">
        <f t="shared" si="0"/>
        <v>0</v>
      </c>
      <c r="J9" s="9">
        <f t="shared" si="0"/>
        <v>78733.64</v>
      </c>
    </row>
    <row r="10" spans="1:10" ht="18" customHeight="1" x14ac:dyDescent="0.25">
      <c r="A10" s="7"/>
      <c r="B10" s="8"/>
      <c r="C10" s="8"/>
      <c r="D10" s="8"/>
      <c r="E10" s="9">
        <f>E9*12</f>
        <v>67200</v>
      </c>
      <c r="F10" s="9">
        <f t="shared" ref="F10:G10" si="1">F9*12</f>
        <v>5933.64</v>
      </c>
      <c r="G10" s="9">
        <f t="shared" si="1"/>
        <v>0</v>
      </c>
      <c r="H10" s="9">
        <f>H9</f>
        <v>5600</v>
      </c>
      <c r="I10" s="9">
        <f>I9</f>
        <v>0</v>
      </c>
      <c r="J10" s="9">
        <f>SUM(E10:I10)</f>
        <v>78733.64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8"/>
  <sheetViews>
    <sheetView workbookViewId="0">
      <selection activeCell="J13" sqref="J13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4.75" customHeight="1" x14ac:dyDescent="0.25">
      <c r="A8" s="3">
        <v>1</v>
      </c>
      <c r="B8" s="2" t="s">
        <v>40</v>
      </c>
      <c r="C8" s="2" t="s">
        <v>38</v>
      </c>
      <c r="D8" s="3" t="s">
        <v>11</v>
      </c>
      <c r="E8" s="4">
        <v>6600</v>
      </c>
      <c r="F8" s="4">
        <v>947.15</v>
      </c>
      <c r="G8" s="4"/>
      <c r="H8" s="4">
        <f>E8/30*30</f>
        <v>6600</v>
      </c>
      <c r="I8" s="4"/>
      <c r="J8" s="4">
        <f>12*(E8+F8+G8)+H8+I8</f>
        <v>97165.799999999988</v>
      </c>
    </row>
    <row r="9" spans="1:10" ht="24.75" customHeight="1" x14ac:dyDescent="0.25">
      <c r="A9" s="3">
        <v>2</v>
      </c>
      <c r="B9" s="2" t="s">
        <v>14</v>
      </c>
      <c r="C9" s="2" t="s">
        <v>38</v>
      </c>
      <c r="D9" s="3" t="s">
        <v>11</v>
      </c>
      <c r="E9" s="4">
        <v>4200</v>
      </c>
      <c r="F9" s="4">
        <v>763.95</v>
      </c>
      <c r="G9" s="4"/>
      <c r="H9" s="4">
        <f t="shared" ref="H9:H10" si="0">E9/30*30</f>
        <v>4200</v>
      </c>
      <c r="I9" s="4"/>
      <c r="J9" s="4">
        <f t="shared" ref="J9:J10" si="1">12*(E9+F9+G9)+H9+I9</f>
        <v>63767.399999999994</v>
      </c>
    </row>
    <row r="10" spans="1:10" ht="27.75" customHeight="1" x14ac:dyDescent="0.25">
      <c r="A10" s="3">
        <v>3</v>
      </c>
      <c r="B10" s="2" t="s">
        <v>19</v>
      </c>
      <c r="C10" s="2" t="s">
        <v>38</v>
      </c>
      <c r="D10" s="3" t="s">
        <v>11</v>
      </c>
      <c r="E10" s="4">
        <v>3600</v>
      </c>
      <c r="F10" s="4">
        <v>234.04</v>
      </c>
      <c r="G10" s="4"/>
      <c r="H10" s="4">
        <f t="shared" si="0"/>
        <v>3600</v>
      </c>
      <c r="I10" s="4"/>
      <c r="J10" s="4">
        <f t="shared" si="1"/>
        <v>49608.479999999996</v>
      </c>
    </row>
    <row r="11" spans="1:10" ht="18" customHeight="1" x14ac:dyDescent="0.25">
      <c r="A11" s="7"/>
      <c r="B11" s="8"/>
      <c r="C11" s="22" t="s">
        <v>55</v>
      </c>
      <c r="D11" s="8"/>
      <c r="E11" s="9">
        <f t="shared" ref="E11:J11" si="2">SUM(E8:E10)</f>
        <v>14400</v>
      </c>
      <c r="F11" s="9">
        <f>SUM(F8:F10)</f>
        <v>1945.1399999999999</v>
      </c>
      <c r="G11" s="9">
        <f t="shared" si="2"/>
        <v>0</v>
      </c>
      <c r="H11" s="9">
        <f t="shared" si="2"/>
        <v>14400</v>
      </c>
      <c r="I11" s="9">
        <f t="shared" si="2"/>
        <v>0</v>
      </c>
      <c r="J11" s="9">
        <f t="shared" si="2"/>
        <v>210541.68</v>
      </c>
    </row>
    <row r="12" spans="1:10" ht="18" customHeight="1" x14ac:dyDescent="0.25">
      <c r="A12" s="7"/>
      <c r="B12" s="8"/>
      <c r="C12" s="8"/>
      <c r="D12" s="8"/>
      <c r="E12" s="9">
        <f>E11*12</f>
        <v>172800</v>
      </c>
      <c r="F12" s="9">
        <f t="shared" ref="F12:G12" si="3">F11*12</f>
        <v>23341.68</v>
      </c>
      <c r="G12" s="9">
        <f t="shared" si="3"/>
        <v>0</v>
      </c>
      <c r="H12" s="9">
        <f>H11</f>
        <v>14400</v>
      </c>
      <c r="I12" s="9">
        <f>I11</f>
        <v>0</v>
      </c>
      <c r="J12" s="9">
        <f>SUM(E12:I12)</f>
        <v>210541.68</v>
      </c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0" ht="18" customHeight="1" x14ac:dyDescent="0.25">
      <c r="A15" s="7"/>
      <c r="B15" s="8"/>
      <c r="C15" s="8"/>
      <c r="D15" s="8"/>
      <c r="E15" s="9"/>
      <c r="F15" s="9"/>
      <c r="G15" s="9"/>
      <c r="H15" s="9"/>
      <c r="I15" s="9"/>
      <c r="J15" s="9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  <row r="858" spans="1:10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J11" sqref="J11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57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18" customHeight="1" x14ac:dyDescent="0.25">
      <c r="A8" s="3">
        <v>1</v>
      </c>
      <c r="B8" s="2" t="s">
        <v>29</v>
      </c>
      <c r="C8" s="2" t="s">
        <v>39</v>
      </c>
      <c r="D8" s="3" t="s">
        <v>11</v>
      </c>
      <c r="E8" s="4">
        <v>6600</v>
      </c>
      <c r="F8" s="4">
        <v>947.15</v>
      </c>
      <c r="G8" s="4"/>
      <c r="H8" s="4">
        <f>E8/30*30</f>
        <v>6600</v>
      </c>
      <c r="I8" s="4"/>
      <c r="J8" s="4">
        <f>12*(E8+F8+G8)+H8+I8</f>
        <v>97165.799999999988</v>
      </c>
    </row>
    <row r="9" spans="1:10" ht="18" customHeight="1" x14ac:dyDescent="0.25">
      <c r="A9" s="7"/>
      <c r="B9" s="8"/>
      <c r="C9" s="22" t="s">
        <v>55</v>
      </c>
      <c r="D9" s="8"/>
      <c r="E9" s="9">
        <f>SUM(E8:E8)</f>
        <v>6600</v>
      </c>
      <c r="F9" s="9">
        <f t="shared" ref="F9:J9" si="0">SUM(F8:F8)</f>
        <v>947.15</v>
      </c>
      <c r="G9" s="9">
        <f t="shared" si="0"/>
        <v>0</v>
      </c>
      <c r="H9" s="9">
        <f t="shared" si="0"/>
        <v>6600</v>
      </c>
      <c r="I9" s="9">
        <f t="shared" si="0"/>
        <v>0</v>
      </c>
      <c r="J9" s="9">
        <f t="shared" si="0"/>
        <v>97165.799999999988</v>
      </c>
    </row>
    <row r="10" spans="1:10" ht="18" customHeight="1" x14ac:dyDescent="0.25">
      <c r="A10" s="7"/>
      <c r="B10" s="8"/>
      <c r="C10" s="8"/>
      <c r="D10" s="8"/>
      <c r="E10" s="9">
        <f>E9*12</f>
        <v>79200</v>
      </c>
      <c r="F10" s="9">
        <f t="shared" ref="F10:G10" si="1">F9*12</f>
        <v>11365.8</v>
      </c>
      <c r="G10" s="9">
        <f t="shared" si="1"/>
        <v>0</v>
      </c>
      <c r="H10" s="9">
        <f>H9</f>
        <v>6600</v>
      </c>
      <c r="I10" s="9">
        <f>I9</f>
        <v>0</v>
      </c>
      <c r="J10" s="9">
        <f>SUM(E10:I10)</f>
        <v>97165.8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J11" sqref="J11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85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18" customHeight="1" x14ac:dyDescent="0.25">
      <c r="A8" s="3">
        <v>1</v>
      </c>
      <c r="B8" s="2" t="s">
        <v>40</v>
      </c>
      <c r="C8" s="2" t="s">
        <v>84</v>
      </c>
      <c r="D8" s="3" t="s">
        <v>11</v>
      </c>
      <c r="E8" s="4">
        <v>4200</v>
      </c>
      <c r="F8" s="4">
        <v>763.95</v>
      </c>
      <c r="G8" s="4"/>
      <c r="H8" s="4">
        <f>E8/30*30</f>
        <v>4200</v>
      </c>
      <c r="I8" s="4"/>
      <c r="J8" s="4">
        <f>12*(E8+F8+G8)+H8+I8</f>
        <v>63767.399999999994</v>
      </c>
    </row>
    <row r="9" spans="1:10" ht="18" customHeight="1" x14ac:dyDescent="0.25">
      <c r="A9" s="7"/>
      <c r="B9" s="8"/>
      <c r="C9" s="22" t="s">
        <v>55</v>
      </c>
      <c r="D9" s="8"/>
      <c r="E9" s="9">
        <f>SUM(E8:E8)</f>
        <v>4200</v>
      </c>
      <c r="F9" s="9">
        <f t="shared" ref="F9:I9" si="0">SUM(F8:F8)</f>
        <v>763.95</v>
      </c>
      <c r="G9" s="9">
        <f t="shared" si="0"/>
        <v>0</v>
      </c>
      <c r="H9" s="9">
        <f t="shared" si="0"/>
        <v>4200</v>
      </c>
      <c r="I9" s="9">
        <f t="shared" si="0"/>
        <v>0</v>
      </c>
      <c r="J9" s="9">
        <f>SUM(J8:J8)</f>
        <v>63767.399999999994</v>
      </c>
    </row>
    <row r="10" spans="1:10" ht="18" customHeight="1" x14ac:dyDescent="0.25">
      <c r="A10" s="7"/>
      <c r="B10" s="8"/>
      <c r="C10" s="8"/>
      <c r="D10" s="8"/>
      <c r="E10" s="9">
        <f>E9*12</f>
        <v>50400</v>
      </c>
      <c r="F10" s="9">
        <f t="shared" ref="F10:G10" si="1">F9*12</f>
        <v>9167.4000000000015</v>
      </c>
      <c r="G10" s="9">
        <f t="shared" si="1"/>
        <v>0</v>
      </c>
      <c r="H10" s="9">
        <f>H9</f>
        <v>4200</v>
      </c>
      <c r="I10" s="9">
        <f>I9</f>
        <v>0</v>
      </c>
      <c r="J10" s="9">
        <f>SUM(E10:I10)</f>
        <v>63767.4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G12" sqref="G12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58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18" customHeight="1" x14ac:dyDescent="0.25">
      <c r="A8" s="3">
        <v>1</v>
      </c>
      <c r="B8" s="2" t="s">
        <v>29</v>
      </c>
      <c r="C8" s="2" t="s">
        <v>41</v>
      </c>
      <c r="D8" s="3" t="s">
        <v>11</v>
      </c>
      <c r="E8" s="4">
        <v>6600</v>
      </c>
      <c r="F8" s="4">
        <v>947.15</v>
      </c>
      <c r="G8" s="4">
        <v>6000</v>
      </c>
      <c r="H8" s="4">
        <f>E8/30*30</f>
        <v>6600</v>
      </c>
      <c r="I8" s="4"/>
      <c r="J8" s="4">
        <f>12*(E8+F8+G8)+H8+I8</f>
        <v>169165.8</v>
      </c>
    </row>
    <row r="9" spans="1:10" ht="18" customHeight="1" x14ac:dyDescent="0.25">
      <c r="A9" s="7"/>
      <c r="B9" s="8"/>
      <c r="C9" s="22" t="s">
        <v>55</v>
      </c>
      <c r="D9" s="8"/>
      <c r="E9" s="9">
        <f t="shared" ref="E9:J9" si="0">SUM(E8:E8)</f>
        <v>6600</v>
      </c>
      <c r="F9" s="9">
        <f t="shared" si="0"/>
        <v>947.15</v>
      </c>
      <c r="G9" s="9">
        <f t="shared" si="0"/>
        <v>6000</v>
      </c>
      <c r="H9" s="9">
        <f t="shared" si="0"/>
        <v>6600</v>
      </c>
      <c r="I9" s="9">
        <f t="shared" si="0"/>
        <v>0</v>
      </c>
      <c r="J9" s="9">
        <f t="shared" si="0"/>
        <v>169165.8</v>
      </c>
    </row>
    <row r="10" spans="1:10" ht="18" customHeight="1" x14ac:dyDescent="0.25">
      <c r="A10" s="7"/>
      <c r="B10" s="8"/>
      <c r="C10" s="8"/>
      <c r="D10" s="8"/>
      <c r="E10" s="9">
        <f>E9*12</f>
        <v>79200</v>
      </c>
      <c r="F10" s="9">
        <f t="shared" ref="F10:G10" si="1">F9*12</f>
        <v>11365.8</v>
      </c>
      <c r="G10" s="9">
        <f t="shared" si="1"/>
        <v>72000</v>
      </c>
      <c r="H10" s="9">
        <f>H9</f>
        <v>6600</v>
      </c>
      <c r="I10" s="9">
        <f>I9</f>
        <v>0</v>
      </c>
      <c r="J10" s="9">
        <f>SUM(E10:I10)</f>
        <v>169165.8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73"/>
  <sheetViews>
    <sheetView topLeftCell="A17" zoomScale="96" zoomScaleNormal="96" workbookViewId="0">
      <selection activeCell="I31" sqref="I31"/>
    </sheetView>
  </sheetViews>
  <sheetFormatPr baseColWidth="10" defaultColWidth="14.42578125" defaultRowHeight="15" x14ac:dyDescent="0.25"/>
  <cols>
    <col min="1" max="1" width="8.140625" style="1" customWidth="1"/>
    <col min="2" max="2" width="21.28515625" style="81" customWidth="1"/>
    <col min="3" max="3" width="22" style="8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103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thickBot="1" x14ac:dyDescent="0.35">
      <c r="A4" s="90" t="s">
        <v>59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">
      <c r="A5" s="91" t="s">
        <v>1</v>
      </c>
      <c r="B5" s="103" t="s">
        <v>72</v>
      </c>
      <c r="C5" s="97" t="s">
        <v>48</v>
      </c>
      <c r="D5" s="97" t="s">
        <v>2</v>
      </c>
      <c r="E5" s="99" t="s">
        <v>3</v>
      </c>
      <c r="F5" s="100"/>
      <c r="G5" s="100"/>
      <c r="H5" s="100"/>
      <c r="I5" s="100"/>
      <c r="J5" s="101" t="s">
        <v>63</v>
      </c>
    </row>
    <row r="6" spans="1:10" ht="36.75" customHeight="1" thickBot="1" x14ac:dyDescent="0.3">
      <c r="A6" s="92"/>
      <c r="B6" s="104"/>
      <c r="C6" s="105"/>
      <c r="D6" s="98"/>
      <c r="E6" s="16" t="s">
        <v>4</v>
      </c>
      <c r="F6" s="17" t="s">
        <v>5</v>
      </c>
      <c r="G6" s="18" t="s">
        <v>8</v>
      </c>
      <c r="H6" s="18" t="s">
        <v>6</v>
      </c>
      <c r="I6" s="18" t="s">
        <v>9</v>
      </c>
      <c r="J6" s="102"/>
    </row>
    <row r="7" spans="1:10" ht="30" customHeight="1" x14ac:dyDescent="0.25">
      <c r="A7" s="3">
        <v>1</v>
      </c>
      <c r="B7" s="79" t="s">
        <v>29</v>
      </c>
      <c r="C7" s="79" t="s">
        <v>42</v>
      </c>
      <c r="D7" s="3" t="s">
        <v>11</v>
      </c>
      <c r="E7" s="4">
        <v>6600</v>
      </c>
      <c r="F7" s="4">
        <v>947.15</v>
      </c>
      <c r="G7" s="4"/>
      <c r="H7" s="4">
        <f>E7/30*30</f>
        <v>6600</v>
      </c>
      <c r="I7" s="4"/>
      <c r="J7" s="4">
        <f>12*(E7+F7+G7)+H7+I7</f>
        <v>97165.799999999988</v>
      </c>
    </row>
    <row r="8" spans="1:10" ht="30" customHeight="1" x14ac:dyDescent="0.25">
      <c r="A8" s="3">
        <v>2</v>
      </c>
      <c r="B8" s="79" t="s">
        <v>86</v>
      </c>
      <c r="C8" s="79" t="s">
        <v>42</v>
      </c>
      <c r="D8" s="3" t="s">
        <v>11</v>
      </c>
      <c r="E8" s="4">
        <v>2400</v>
      </c>
      <c r="F8" s="4">
        <v>339.86</v>
      </c>
      <c r="G8" s="4"/>
      <c r="H8" s="4">
        <f t="shared" ref="H8:H28" si="0">E8/30*30</f>
        <v>2400</v>
      </c>
      <c r="I8" s="4"/>
      <c r="J8" s="4">
        <f t="shared" ref="J8:J27" si="1">12*(E8+F8+G8)+H8+I8</f>
        <v>35278.32</v>
      </c>
    </row>
    <row r="9" spans="1:10" ht="30" customHeight="1" x14ac:dyDescent="0.25">
      <c r="A9" s="3">
        <v>3</v>
      </c>
      <c r="B9" s="79" t="s">
        <v>86</v>
      </c>
      <c r="C9" s="79" t="s">
        <v>42</v>
      </c>
      <c r="D9" s="3" t="s">
        <v>11</v>
      </c>
      <c r="E9" s="4">
        <v>2400</v>
      </c>
      <c r="F9" s="4">
        <v>339.86</v>
      </c>
      <c r="G9" s="4"/>
      <c r="H9" s="4">
        <f t="shared" si="0"/>
        <v>2400</v>
      </c>
      <c r="I9" s="4"/>
      <c r="J9" s="4">
        <f t="shared" si="1"/>
        <v>35278.32</v>
      </c>
    </row>
    <row r="10" spans="1:10" ht="30" customHeight="1" x14ac:dyDescent="0.25">
      <c r="A10" s="3">
        <v>4</v>
      </c>
      <c r="B10" s="79" t="s">
        <v>86</v>
      </c>
      <c r="C10" s="79" t="s">
        <v>42</v>
      </c>
      <c r="D10" s="3" t="s">
        <v>11</v>
      </c>
      <c r="E10" s="4">
        <v>2400</v>
      </c>
      <c r="F10" s="4">
        <v>339.86</v>
      </c>
      <c r="G10" s="4"/>
      <c r="H10" s="4">
        <f t="shared" si="0"/>
        <v>2400</v>
      </c>
      <c r="I10" s="4"/>
      <c r="J10" s="4">
        <f t="shared" si="1"/>
        <v>35278.32</v>
      </c>
    </row>
    <row r="11" spans="1:10" ht="30" customHeight="1" x14ac:dyDescent="0.25">
      <c r="A11" s="3">
        <v>5</v>
      </c>
      <c r="B11" s="79" t="s">
        <v>86</v>
      </c>
      <c r="C11" s="79" t="s">
        <v>42</v>
      </c>
      <c r="D11" s="3" t="s">
        <v>11</v>
      </c>
      <c r="E11" s="4">
        <v>2400</v>
      </c>
      <c r="F11" s="4">
        <v>339.86</v>
      </c>
      <c r="G11" s="4"/>
      <c r="H11" s="4">
        <f t="shared" si="0"/>
        <v>2400</v>
      </c>
      <c r="I11" s="4"/>
      <c r="J11" s="4">
        <f t="shared" si="1"/>
        <v>35278.32</v>
      </c>
    </row>
    <row r="12" spans="1:10" ht="30" customHeight="1" x14ac:dyDescent="0.25">
      <c r="A12" s="3">
        <v>6</v>
      </c>
      <c r="B12" s="79" t="s">
        <v>86</v>
      </c>
      <c r="C12" s="79" t="s">
        <v>42</v>
      </c>
      <c r="D12" s="3" t="s">
        <v>11</v>
      </c>
      <c r="E12" s="4">
        <v>2400</v>
      </c>
      <c r="F12" s="4">
        <v>339.86</v>
      </c>
      <c r="G12" s="4"/>
      <c r="H12" s="4">
        <f t="shared" si="0"/>
        <v>2400</v>
      </c>
      <c r="I12" s="4"/>
      <c r="J12" s="4">
        <f t="shared" si="1"/>
        <v>35278.32</v>
      </c>
    </row>
    <row r="13" spans="1:10" ht="30" customHeight="1" x14ac:dyDescent="0.25">
      <c r="A13" s="3">
        <v>7</v>
      </c>
      <c r="B13" s="79" t="s">
        <v>86</v>
      </c>
      <c r="C13" s="79" t="s">
        <v>42</v>
      </c>
      <c r="D13" s="3" t="s">
        <v>11</v>
      </c>
      <c r="E13" s="4">
        <v>2400</v>
      </c>
      <c r="F13" s="4">
        <v>339.86</v>
      </c>
      <c r="G13" s="4"/>
      <c r="H13" s="4">
        <f t="shared" si="0"/>
        <v>2400</v>
      </c>
      <c r="I13" s="4"/>
      <c r="J13" s="4">
        <f t="shared" si="1"/>
        <v>35278.32</v>
      </c>
    </row>
    <row r="14" spans="1:10" ht="30" customHeight="1" x14ac:dyDescent="0.25">
      <c r="A14" s="3">
        <v>8</v>
      </c>
      <c r="B14" s="79" t="s">
        <v>86</v>
      </c>
      <c r="C14" s="79" t="s">
        <v>42</v>
      </c>
      <c r="D14" s="3" t="s">
        <v>11</v>
      </c>
      <c r="E14" s="4">
        <v>2400</v>
      </c>
      <c r="F14" s="4">
        <v>339.86</v>
      </c>
      <c r="G14" s="4"/>
      <c r="H14" s="4">
        <f t="shared" si="0"/>
        <v>2400</v>
      </c>
      <c r="I14" s="4"/>
      <c r="J14" s="4">
        <f t="shared" si="1"/>
        <v>35278.32</v>
      </c>
    </row>
    <row r="15" spans="1:10" ht="30" customHeight="1" x14ac:dyDescent="0.25">
      <c r="A15" s="3">
        <v>9</v>
      </c>
      <c r="B15" s="79" t="s">
        <v>86</v>
      </c>
      <c r="C15" s="79" t="s">
        <v>42</v>
      </c>
      <c r="D15" s="3" t="s">
        <v>11</v>
      </c>
      <c r="E15" s="4">
        <v>2400</v>
      </c>
      <c r="F15" s="4">
        <v>339.86</v>
      </c>
      <c r="G15" s="4"/>
      <c r="H15" s="4">
        <f t="shared" si="0"/>
        <v>2400</v>
      </c>
      <c r="I15" s="4"/>
      <c r="J15" s="4">
        <f t="shared" si="1"/>
        <v>35278.32</v>
      </c>
    </row>
    <row r="16" spans="1:10" ht="30" customHeight="1" x14ac:dyDescent="0.25">
      <c r="A16" s="3">
        <v>10</v>
      </c>
      <c r="B16" s="79" t="s">
        <v>86</v>
      </c>
      <c r="C16" s="79" t="s">
        <v>42</v>
      </c>
      <c r="D16" s="3" t="s">
        <v>11</v>
      </c>
      <c r="E16" s="4">
        <v>2400</v>
      </c>
      <c r="F16" s="4">
        <v>339.86</v>
      </c>
      <c r="G16" s="4"/>
      <c r="H16" s="4">
        <f t="shared" si="0"/>
        <v>2400</v>
      </c>
      <c r="I16" s="4"/>
      <c r="J16" s="4">
        <f t="shared" si="1"/>
        <v>35278.32</v>
      </c>
    </row>
    <row r="17" spans="1:10" ht="30" customHeight="1" x14ac:dyDescent="0.25">
      <c r="A17" s="3">
        <v>11</v>
      </c>
      <c r="B17" s="79" t="s">
        <v>86</v>
      </c>
      <c r="C17" s="79" t="s">
        <v>42</v>
      </c>
      <c r="D17" s="3" t="s">
        <v>11</v>
      </c>
      <c r="E17" s="4">
        <v>2400</v>
      </c>
      <c r="F17" s="4">
        <v>339.86</v>
      </c>
      <c r="G17" s="4"/>
      <c r="H17" s="4">
        <f t="shared" si="0"/>
        <v>2400</v>
      </c>
      <c r="I17" s="4"/>
      <c r="J17" s="4">
        <f t="shared" si="1"/>
        <v>35278.32</v>
      </c>
    </row>
    <row r="18" spans="1:10" ht="30" customHeight="1" x14ac:dyDescent="0.25">
      <c r="A18" s="3">
        <v>12</v>
      </c>
      <c r="B18" s="79" t="s">
        <v>87</v>
      </c>
      <c r="C18" s="79" t="s">
        <v>42</v>
      </c>
      <c r="D18" s="3" t="s">
        <v>11</v>
      </c>
      <c r="E18" s="4">
        <v>3600</v>
      </c>
      <c r="F18" s="4">
        <v>234.04</v>
      </c>
      <c r="G18" s="4"/>
      <c r="H18" s="4">
        <f t="shared" si="0"/>
        <v>3600</v>
      </c>
      <c r="I18" s="4"/>
      <c r="J18" s="4">
        <f t="shared" si="1"/>
        <v>49608.479999999996</v>
      </c>
    </row>
    <row r="19" spans="1:10" ht="30" customHeight="1" x14ac:dyDescent="0.25">
      <c r="A19" s="3">
        <v>13</v>
      </c>
      <c r="B19" s="79" t="s">
        <v>87</v>
      </c>
      <c r="C19" s="79" t="s">
        <v>42</v>
      </c>
      <c r="D19" s="3" t="s">
        <v>11</v>
      </c>
      <c r="E19" s="4">
        <v>3600</v>
      </c>
      <c r="F19" s="4">
        <v>234.04</v>
      </c>
      <c r="G19" s="4"/>
      <c r="H19" s="4">
        <f t="shared" si="0"/>
        <v>3600</v>
      </c>
      <c r="I19" s="4"/>
      <c r="J19" s="4">
        <f t="shared" si="1"/>
        <v>49608.479999999996</v>
      </c>
    </row>
    <row r="20" spans="1:10" ht="30" customHeight="1" x14ac:dyDescent="0.25">
      <c r="A20" s="3">
        <v>14</v>
      </c>
      <c r="B20" s="79" t="s">
        <v>113</v>
      </c>
      <c r="C20" s="79" t="s">
        <v>42</v>
      </c>
      <c r="D20" s="3" t="s">
        <v>11</v>
      </c>
      <c r="E20" s="4">
        <v>1136.8699999999999</v>
      </c>
      <c r="F20" s="4"/>
      <c r="G20" s="4"/>
      <c r="H20" s="4">
        <f t="shared" si="0"/>
        <v>1136.8699999999999</v>
      </c>
      <c r="I20" s="4"/>
      <c r="J20" s="4">
        <f t="shared" si="1"/>
        <v>14779.309999999998</v>
      </c>
    </row>
    <row r="21" spans="1:10" ht="30" customHeight="1" x14ac:dyDescent="0.25">
      <c r="A21" s="3">
        <v>15</v>
      </c>
      <c r="B21" s="79" t="s">
        <v>88</v>
      </c>
      <c r="C21" s="79" t="s">
        <v>42</v>
      </c>
      <c r="D21" s="3" t="s">
        <v>11</v>
      </c>
      <c r="E21" s="4">
        <v>3600</v>
      </c>
      <c r="F21" s="4">
        <v>234.04</v>
      </c>
      <c r="G21" s="4"/>
      <c r="H21" s="4">
        <f t="shared" si="0"/>
        <v>3600</v>
      </c>
      <c r="I21" s="4"/>
      <c r="J21" s="4">
        <f t="shared" si="1"/>
        <v>49608.479999999996</v>
      </c>
    </row>
    <row r="22" spans="1:10" ht="30" customHeight="1" x14ac:dyDescent="0.25">
      <c r="A22" s="3">
        <v>16</v>
      </c>
      <c r="B22" s="79" t="s">
        <v>88</v>
      </c>
      <c r="C22" s="79" t="s">
        <v>42</v>
      </c>
      <c r="D22" s="3" t="s">
        <v>11</v>
      </c>
      <c r="E22" s="4">
        <v>3600</v>
      </c>
      <c r="F22" s="4">
        <v>234.04</v>
      </c>
      <c r="G22" s="4"/>
      <c r="H22" s="4">
        <f t="shared" si="0"/>
        <v>3600</v>
      </c>
      <c r="I22" s="4"/>
      <c r="J22" s="4">
        <f t="shared" si="1"/>
        <v>49608.479999999996</v>
      </c>
    </row>
    <row r="23" spans="1:10" ht="30" customHeight="1" x14ac:dyDescent="0.25">
      <c r="A23" s="3">
        <v>17</v>
      </c>
      <c r="B23" s="79" t="s">
        <v>98</v>
      </c>
      <c r="C23" s="79" t="s">
        <v>42</v>
      </c>
      <c r="D23" s="3" t="s">
        <v>11</v>
      </c>
      <c r="E23" s="4">
        <v>4200</v>
      </c>
      <c r="F23" s="4">
        <v>763.95</v>
      </c>
      <c r="G23" s="4"/>
      <c r="H23" s="4">
        <f t="shared" si="0"/>
        <v>4200</v>
      </c>
      <c r="I23" s="4"/>
      <c r="J23" s="4">
        <f t="shared" si="1"/>
        <v>63767.399999999994</v>
      </c>
    </row>
    <row r="24" spans="1:10" ht="30" customHeight="1" x14ac:dyDescent="0.25">
      <c r="A24" s="3">
        <v>18</v>
      </c>
      <c r="B24" s="79" t="s">
        <v>89</v>
      </c>
      <c r="C24" s="79" t="s">
        <v>42</v>
      </c>
      <c r="D24" s="3" t="s">
        <v>11</v>
      </c>
      <c r="E24" s="4">
        <v>5600</v>
      </c>
      <c r="F24" s="4">
        <v>494.47</v>
      </c>
      <c r="G24" s="4"/>
      <c r="H24" s="4">
        <f t="shared" si="0"/>
        <v>5600</v>
      </c>
      <c r="I24" s="4"/>
      <c r="J24" s="4">
        <f t="shared" si="1"/>
        <v>78733.64</v>
      </c>
    </row>
    <row r="25" spans="1:10" ht="30" customHeight="1" x14ac:dyDescent="0.25">
      <c r="A25" s="3">
        <v>19</v>
      </c>
      <c r="B25" s="79" t="s">
        <v>89</v>
      </c>
      <c r="C25" s="79" t="s">
        <v>42</v>
      </c>
      <c r="D25" s="3" t="s">
        <v>11</v>
      </c>
      <c r="E25" s="4">
        <v>5600</v>
      </c>
      <c r="F25" s="4">
        <v>494.47</v>
      </c>
      <c r="G25" s="4"/>
      <c r="H25" s="4">
        <f t="shared" si="0"/>
        <v>5600</v>
      </c>
      <c r="I25" s="4"/>
      <c r="J25" s="4">
        <f t="shared" si="1"/>
        <v>78733.64</v>
      </c>
    </row>
    <row r="26" spans="1:10" ht="30" customHeight="1" x14ac:dyDescent="0.25">
      <c r="A26" s="3">
        <v>20</v>
      </c>
      <c r="B26" s="79" t="s">
        <v>90</v>
      </c>
      <c r="C26" s="79" t="s">
        <v>42</v>
      </c>
      <c r="D26" s="3" t="s">
        <v>11</v>
      </c>
      <c r="E26" s="4">
        <v>5600</v>
      </c>
      <c r="F26" s="4">
        <v>494.47</v>
      </c>
      <c r="G26" s="4"/>
      <c r="H26" s="4">
        <f t="shared" si="0"/>
        <v>5600</v>
      </c>
      <c r="I26" s="4"/>
      <c r="J26" s="4">
        <f t="shared" si="1"/>
        <v>78733.64</v>
      </c>
    </row>
    <row r="27" spans="1:10" ht="30" customHeight="1" x14ac:dyDescent="0.25">
      <c r="A27" s="3">
        <v>21</v>
      </c>
      <c r="B27" s="79" t="s">
        <v>91</v>
      </c>
      <c r="C27" s="79" t="s">
        <v>42</v>
      </c>
      <c r="D27" s="3" t="s">
        <v>11</v>
      </c>
      <c r="E27" s="4">
        <v>4200</v>
      </c>
      <c r="F27" s="4">
        <v>763.95</v>
      </c>
      <c r="G27" s="4"/>
      <c r="H27" s="4">
        <f t="shared" si="0"/>
        <v>4200</v>
      </c>
      <c r="I27" s="4"/>
      <c r="J27" s="4">
        <f t="shared" si="1"/>
        <v>63767.399999999994</v>
      </c>
    </row>
    <row r="28" spans="1:10" ht="30" customHeight="1" x14ac:dyDescent="0.25">
      <c r="A28" s="3">
        <v>22</v>
      </c>
      <c r="B28" s="79" t="s">
        <v>91</v>
      </c>
      <c r="C28" s="79" t="s">
        <v>42</v>
      </c>
      <c r="D28" s="3" t="s">
        <v>11</v>
      </c>
      <c r="E28" s="4">
        <v>4200</v>
      </c>
      <c r="F28" s="4">
        <v>763.95</v>
      </c>
      <c r="G28" s="4"/>
      <c r="H28" s="4">
        <f t="shared" si="0"/>
        <v>4200</v>
      </c>
      <c r="I28" s="4"/>
      <c r="J28" s="4">
        <f>12*(E28+F28+G28)+H28+I28</f>
        <v>63767.399999999994</v>
      </c>
    </row>
    <row r="29" spans="1:10" ht="18" customHeight="1" x14ac:dyDescent="0.25">
      <c r="A29" s="7"/>
      <c r="B29" s="80"/>
      <c r="C29" s="82" t="s">
        <v>55</v>
      </c>
      <c r="D29" s="8"/>
      <c r="E29" s="9">
        <f>SUM(E7:E28)</f>
        <v>75536.87</v>
      </c>
      <c r="F29" s="9">
        <f>SUM(F7:F28)</f>
        <v>9057.1700000000019</v>
      </c>
      <c r="G29" s="9">
        <f t="shared" ref="G29:I29" si="2">SUM(G7:G28)</f>
        <v>0</v>
      </c>
      <c r="H29" s="9">
        <f>SUM(H7:H28)</f>
        <v>75536.87</v>
      </c>
      <c r="I29" s="9">
        <f t="shared" si="2"/>
        <v>0</v>
      </c>
      <c r="J29" s="9">
        <f>SUM(J7:J28)</f>
        <v>1090665.3500000001</v>
      </c>
    </row>
    <row r="30" spans="1:10" ht="18" customHeight="1" x14ac:dyDescent="0.25">
      <c r="A30" s="7"/>
      <c r="B30" s="80"/>
      <c r="C30" s="80"/>
      <c r="D30" s="8"/>
      <c r="E30" s="9">
        <f>E29*12</f>
        <v>906442.44</v>
      </c>
      <c r="F30" s="9">
        <f t="shared" ref="F30:G30" si="3">F29*12</f>
        <v>108686.04000000002</v>
      </c>
      <c r="G30" s="9">
        <f t="shared" si="3"/>
        <v>0</v>
      </c>
      <c r="H30" s="9">
        <f>H29</f>
        <v>75536.87</v>
      </c>
      <c r="I30" s="9">
        <f>I29</f>
        <v>0</v>
      </c>
      <c r="J30" s="9">
        <f>SUM(E30:I30)</f>
        <v>1090665.3500000001</v>
      </c>
    </row>
    <row r="31" spans="1:10" ht="18" customHeight="1" x14ac:dyDescent="0.25">
      <c r="A31" s="7"/>
      <c r="B31" s="80"/>
      <c r="C31" s="80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0"/>
      <c r="C32" s="80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0"/>
      <c r="C33" s="80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0"/>
      <c r="C34" s="80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0"/>
      <c r="C35" s="80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0"/>
      <c r="C36" s="80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0"/>
      <c r="C37" s="80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0"/>
      <c r="C38" s="80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0"/>
      <c r="C39" s="80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0"/>
      <c r="C40" s="80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0"/>
      <c r="C41" s="80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0"/>
      <c r="C42" s="80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0"/>
      <c r="C43" s="80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0"/>
      <c r="C44" s="80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0"/>
      <c r="C45" s="80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0"/>
      <c r="C46" s="80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0"/>
      <c r="C47" s="80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0"/>
      <c r="C48" s="80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0"/>
      <c r="C49" s="80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0"/>
      <c r="C50" s="80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0"/>
      <c r="C51" s="80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0"/>
      <c r="C52" s="80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0"/>
      <c r="C53" s="80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0"/>
      <c r="C54" s="80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0"/>
      <c r="C55" s="80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0"/>
      <c r="C56" s="80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0"/>
      <c r="C57" s="80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0"/>
      <c r="C58" s="80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0"/>
      <c r="C59" s="80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0"/>
      <c r="C60" s="80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0"/>
      <c r="C61" s="80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0"/>
      <c r="C62" s="80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0"/>
      <c r="C63" s="80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0"/>
      <c r="C64" s="80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0"/>
      <c r="C65" s="80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0"/>
      <c r="C66" s="80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0"/>
      <c r="C67" s="80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0"/>
      <c r="C68" s="80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0"/>
      <c r="C69" s="80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0"/>
      <c r="C70" s="80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0"/>
      <c r="C71" s="80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0"/>
      <c r="C72" s="80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0"/>
      <c r="C73" s="80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0"/>
      <c r="C74" s="80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0"/>
      <c r="C75" s="80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0"/>
      <c r="C76" s="80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0"/>
      <c r="C77" s="80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0"/>
      <c r="C78" s="80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0"/>
      <c r="C79" s="80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0"/>
      <c r="C80" s="80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0"/>
      <c r="C81" s="80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0"/>
      <c r="C82" s="80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0"/>
      <c r="C83" s="80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0"/>
      <c r="C84" s="80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0"/>
      <c r="C85" s="80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0"/>
      <c r="C86" s="80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0"/>
      <c r="C87" s="80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0"/>
      <c r="C88" s="80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0"/>
      <c r="C89" s="80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0"/>
      <c r="C90" s="80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0"/>
      <c r="C91" s="80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0"/>
      <c r="C92" s="80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0"/>
      <c r="C93" s="80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0"/>
      <c r="C94" s="80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0"/>
      <c r="C95" s="80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0"/>
      <c r="C96" s="80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0"/>
      <c r="C97" s="80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0"/>
      <c r="C98" s="80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0"/>
      <c r="C99" s="80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0"/>
      <c r="C100" s="80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0"/>
      <c r="C101" s="80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0"/>
      <c r="C102" s="80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0"/>
      <c r="C103" s="80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0"/>
      <c r="C104" s="80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0"/>
      <c r="C105" s="80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0"/>
      <c r="C106" s="80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0"/>
      <c r="C107" s="80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0"/>
      <c r="C108" s="80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0"/>
      <c r="C109" s="80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0"/>
      <c r="C110" s="80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0"/>
      <c r="C111" s="80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0"/>
      <c r="C112" s="80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0"/>
      <c r="C113" s="80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0"/>
      <c r="C114" s="80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0"/>
      <c r="C115" s="80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0"/>
      <c r="C116" s="80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0"/>
      <c r="C117" s="80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0"/>
      <c r="C118" s="80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0"/>
      <c r="C119" s="80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0"/>
      <c r="C120" s="80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0"/>
      <c r="C121" s="80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0"/>
      <c r="C122" s="80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0"/>
      <c r="C123" s="80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0"/>
      <c r="C124" s="80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0"/>
      <c r="C125" s="80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0"/>
      <c r="C126" s="80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0"/>
      <c r="C127" s="80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0"/>
      <c r="C128" s="80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0"/>
      <c r="C129" s="80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0"/>
      <c r="C130" s="80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0"/>
      <c r="C131" s="80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0"/>
      <c r="C132" s="80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0"/>
      <c r="C133" s="80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0"/>
      <c r="C134" s="80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0"/>
      <c r="C135" s="80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0"/>
      <c r="C136" s="80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0"/>
      <c r="C137" s="80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0"/>
      <c r="C138" s="80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0"/>
      <c r="C139" s="80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0"/>
      <c r="C140" s="80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0"/>
      <c r="C141" s="80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0"/>
      <c r="C142" s="80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0"/>
      <c r="C143" s="80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0"/>
      <c r="C144" s="80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0"/>
      <c r="C145" s="80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0"/>
      <c r="C146" s="80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0"/>
      <c r="C147" s="80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0"/>
      <c r="C148" s="80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0"/>
      <c r="C149" s="80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0"/>
      <c r="C150" s="80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0"/>
      <c r="C151" s="80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0"/>
      <c r="C152" s="80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0"/>
      <c r="C153" s="80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0"/>
      <c r="C154" s="80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0"/>
      <c r="C155" s="80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0"/>
      <c r="C156" s="80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0"/>
      <c r="C157" s="80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0"/>
      <c r="C158" s="80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0"/>
      <c r="C159" s="80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0"/>
      <c r="C160" s="80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0"/>
      <c r="C161" s="80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0"/>
      <c r="C162" s="80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0"/>
      <c r="C163" s="80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0"/>
      <c r="C164" s="80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0"/>
      <c r="C165" s="80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0"/>
      <c r="C166" s="80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0"/>
      <c r="C167" s="80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0"/>
      <c r="C168" s="80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0"/>
      <c r="C169" s="80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0"/>
      <c r="C170" s="80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0"/>
      <c r="C171" s="80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0"/>
      <c r="C172" s="80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0"/>
      <c r="C173" s="80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0"/>
      <c r="C174" s="80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0"/>
      <c r="C175" s="80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0"/>
      <c r="C176" s="80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0"/>
      <c r="C177" s="80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0"/>
      <c r="C178" s="80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0"/>
      <c r="C179" s="80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0"/>
      <c r="C180" s="80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0"/>
      <c r="C181" s="80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0"/>
      <c r="C182" s="80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0"/>
      <c r="C183" s="80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0"/>
      <c r="C184" s="80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0"/>
      <c r="C185" s="80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0"/>
      <c r="C186" s="80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0"/>
      <c r="C187" s="80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0"/>
      <c r="C188" s="80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0"/>
      <c r="C189" s="80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0"/>
      <c r="C190" s="80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0"/>
      <c r="C191" s="80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0"/>
      <c r="C192" s="80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0"/>
      <c r="C193" s="80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0"/>
      <c r="C194" s="80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0"/>
      <c r="C195" s="80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0"/>
      <c r="C196" s="80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0"/>
      <c r="C197" s="80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0"/>
      <c r="C198" s="80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0"/>
      <c r="C199" s="80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0"/>
      <c r="C200" s="80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0"/>
      <c r="C201" s="80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0"/>
      <c r="C202" s="80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0"/>
      <c r="C203" s="80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0"/>
      <c r="C204" s="80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0"/>
      <c r="C205" s="80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0"/>
      <c r="C206" s="80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0"/>
      <c r="C207" s="80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0"/>
      <c r="C208" s="80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0"/>
      <c r="C209" s="80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0"/>
      <c r="C210" s="80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0"/>
      <c r="C211" s="80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0"/>
      <c r="C212" s="80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0"/>
      <c r="C213" s="80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0"/>
      <c r="C214" s="80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0"/>
      <c r="C215" s="80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0"/>
      <c r="C216" s="80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0"/>
      <c r="C217" s="80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0"/>
      <c r="C218" s="80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0"/>
      <c r="C219" s="80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0"/>
      <c r="C220" s="80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0"/>
      <c r="C221" s="80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0"/>
      <c r="C222" s="80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0"/>
      <c r="C223" s="80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0"/>
      <c r="C224" s="80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0"/>
      <c r="C225" s="80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0"/>
      <c r="C226" s="80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0"/>
      <c r="C227" s="80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0"/>
      <c r="C228" s="80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0"/>
      <c r="C229" s="80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0"/>
      <c r="C230" s="80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0"/>
      <c r="C231" s="80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0"/>
      <c r="C232" s="80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0"/>
      <c r="C233" s="80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0"/>
      <c r="C234" s="80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0"/>
      <c r="C235" s="80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0"/>
      <c r="C236" s="80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0"/>
      <c r="C237" s="80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0"/>
      <c r="C238" s="80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0"/>
      <c r="C239" s="80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0"/>
      <c r="C240" s="80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0"/>
      <c r="C241" s="80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0"/>
      <c r="C242" s="80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0"/>
      <c r="C243" s="80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0"/>
      <c r="C244" s="80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0"/>
      <c r="C245" s="80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0"/>
      <c r="C246" s="80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0"/>
      <c r="C247" s="80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0"/>
      <c r="C248" s="80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0"/>
      <c r="C249" s="80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0"/>
      <c r="C250" s="80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0"/>
      <c r="C251" s="80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0"/>
      <c r="C252" s="80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0"/>
      <c r="C253" s="80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0"/>
      <c r="C254" s="80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0"/>
      <c r="C255" s="80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0"/>
      <c r="C256" s="80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0"/>
      <c r="C257" s="80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0"/>
      <c r="C258" s="80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0"/>
      <c r="C259" s="80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0"/>
      <c r="C260" s="80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0"/>
      <c r="C261" s="80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0"/>
      <c r="C262" s="80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0"/>
      <c r="C263" s="80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0"/>
      <c r="C264" s="80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0"/>
      <c r="C265" s="80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0"/>
      <c r="C266" s="80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0"/>
      <c r="C267" s="80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0"/>
      <c r="C268" s="80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0"/>
      <c r="C269" s="80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0"/>
      <c r="C270" s="80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0"/>
      <c r="C271" s="80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0"/>
      <c r="C272" s="80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0"/>
      <c r="C273" s="80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0"/>
      <c r="C274" s="80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0"/>
      <c r="C275" s="80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0"/>
      <c r="C276" s="80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0"/>
      <c r="C277" s="80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0"/>
      <c r="C278" s="80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0"/>
      <c r="C279" s="80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0"/>
      <c r="C280" s="80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0"/>
      <c r="C281" s="80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0"/>
      <c r="C282" s="80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0"/>
      <c r="C283" s="80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0"/>
      <c r="C284" s="80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0"/>
      <c r="C285" s="80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0"/>
      <c r="C286" s="80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0"/>
      <c r="C287" s="80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0"/>
      <c r="C288" s="80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0"/>
      <c r="C289" s="80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0"/>
      <c r="C290" s="80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0"/>
      <c r="C291" s="80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0"/>
      <c r="C292" s="80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0"/>
      <c r="C293" s="80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0"/>
      <c r="C294" s="80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0"/>
      <c r="C295" s="80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0"/>
      <c r="C296" s="80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0"/>
      <c r="C297" s="80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0"/>
      <c r="C298" s="80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0"/>
      <c r="C299" s="80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0"/>
      <c r="C300" s="80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0"/>
      <c r="C301" s="80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0"/>
      <c r="C302" s="80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0"/>
      <c r="C303" s="80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0"/>
      <c r="C304" s="80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0"/>
      <c r="C305" s="80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0"/>
      <c r="C306" s="80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0"/>
      <c r="C307" s="80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0"/>
      <c r="C308" s="80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0"/>
      <c r="C309" s="80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0"/>
      <c r="C310" s="80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0"/>
      <c r="C311" s="80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0"/>
      <c r="C312" s="80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0"/>
      <c r="C313" s="80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0"/>
      <c r="C314" s="80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0"/>
      <c r="C315" s="80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0"/>
      <c r="C316" s="80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0"/>
      <c r="C317" s="80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0"/>
      <c r="C318" s="80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0"/>
      <c r="C319" s="80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0"/>
      <c r="C320" s="80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0"/>
      <c r="C321" s="80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0"/>
      <c r="C322" s="80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0"/>
      <c r="C323" s="80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0"/>
      <c r="C324" s="80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0"/>
      <c r="C325" s="80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0"/>
      <c r="C326" s="80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0"/>
      <c r="C327" s="80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0"/>
      <c r="C328" s="80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0"/>
      <c r="C329" s="80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0"/>
      <c r="C330" s="80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0"/>
      <c r="C331" s="80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0"/>
      <c r="C332" s="80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0"/>
      <c r="C333" s="80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0"/>
      <c r="C334" s="80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0"/>
      <c r="C335" s="80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0"/>
      <c r="C336" s="80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0"/>
      <c r="C337" s="80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0"/>
      <c r="C338" s="80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0"/>
      <c r="C339" s="80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0"/>
      <c r="C340" s="80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0"/>
      <c r="C341" s="80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0"/>
      <c r="C342" s="80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0"/>
      <c r="C343" s="80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0"/>
      <c r="C344" s="80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0"/>
      <c r="C345" s="80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0"/>
      <c r="C346" s="80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0"/>
      <c r="C347" s="80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0"/>
      <c r="C348" s="80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0"/>
      <c r="C349" s="80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0"/>
      <c r="C350" s="80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0"/>
      <c r="C351" s="80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0"/>
      <c r="C352" s="80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0"/>
      <c r="C353" s="80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0"/>
      <c r="C354" s="80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0"/>
      <c r="C355" s="80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0"/>
      <c r="C356" s="80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0"/>
      <c r="C357" s="80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0"/>
      <c r="C358" s="80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0"/>
      <c r="C359" s="80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0"/>
      <c r="C360" s="80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0"/>
      <c r="C361" s="80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0"/>
      <c r="C362" s="80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0"/>
      <c r="C363" s="80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0"/>
      <c r="C364" s="80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0"/>
      <c r="C365" s="80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0"/>
      <c r="C366" s="80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0"/>
      <c r="C367" s="80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0"/>
      <c r="C368" s="80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0"/>
      <c r="C369" s="80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0"/>
      <c r="C370" s="80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0"/>
      <c r="C371" s="80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0"/>
      <c r="C372" s="80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0"/>
      <c r="C373" s="80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0"/>
      <c r="C374" s="80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0"/>
      <c r="C375" s="80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0"/>
      <c r="C376" s="80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0"/>
      <c r="C377" s="80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0"/>
      <c r="C378" s="80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0"/>
      <c r="C379" s="80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0"/>
      <c r="C380" s="80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0"/>
      <c r="C381" s="80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0"/>
      <c r="C382" s="80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0"/>
      <c r="C383" s="80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0"/>
      <c r="C384" s="80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0"/>
      <c r="C385" s="80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0"/>
      <c r="C386" s="80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0"/>
      <c r="C387" s="80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0"/>
      <c r="C388" s="80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0"/>
      <c r="C389" s="80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0"/>
      <c r="C390" s="80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0"/>
      <c r="C391" s="80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0"/>
      <c r="C392" s="80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0"/>
      <c r="C393" s="80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0"/>
      <c r="C394" s="80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0"/>
      <c r="C395" s="80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0"/>
      <c r="C396" s="80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0"/>
      <c r="C397" s="80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0"/>
      <c r="C398" s="80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0"/>
      <c r="C399" s="80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0"/>
      <c r="C400" s="80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0"/>
      <c r="C401" s="80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0"/>
      <c r="C402" s="80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0"/>
      <c r="C403" s="80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0"/>
      <c r="C404" s="80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0"/>
      <c r="C405" s="80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0"/>
      <c r="C406" s="80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0"/>
      <c r="C407" s="80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0"/>
      <c r="C408" s="80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0"/>
      <c r="C409" s="80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0"/>
      <c r="C410" s="80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0"/>
      <c r="C411" s="80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0"/>
      <c r="C412" s="80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0"/>
      <c r="C413" s="80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0"/>
      <c r="C414" s="80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0"/>
      <c r="C415" s="80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0"/>
      <c r="C416" s="80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0"/>
      <c r="C417" s="80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0"/>
      <c r="C418" s="80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0"/>
      <c r="C419" s="80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0"/>
      <c r="C420" s="80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0"/>
      <c r="C421" s="80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0"/>
      <c r="C422" s="80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0"/>
      <c r="C423" s="80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0"/>
      <c r="C424" s="80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0"/>
      <c r="C425" s="80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0"/>
      <c r="C426" s="80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0"/>
      <c r="C427" s="80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0"/>
      <c r="C428" s="80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0"/>
      <c r="C429" s="80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0"/>
      <c r="C430" s="80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0"/>
      <c r="C431" s="80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0"/>
      <c r="C432" s="80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0"/>
      <c r="C433" s="80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0"/>
      <c r="C434" s="80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0"/>
      <c r="C435" s="80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0"/>
      <c r="C436" s="80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0"/>
      <c r="C437" s="80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0"/>
      <c r="C438" s="80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0"/>
      <c r="C439" s="80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0"/>
      <c r="C440" s="80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0"/>
      <c r="C441" s="80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0"/>
      <c r="C442" s="80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0"/>
      <c r="C443" s="80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0"/>
      <c r="C444" s="80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0"/>
      <c r="C445" s="80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0"/>
      <c r="C446" s="80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0"/>
      <c r="C447" s="80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0"/>
      <c r="C448" s="80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0"/>
      <c r="C449" s="80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0"/>
      <c r="C450" s="80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0"/>
      <c r="C451" s="80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0"/>
      <c r="C452" s="80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0"/>
      <c r="C453" s="80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0"/>
      <c r="C454" s="80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0"/>
      <c r="C455" s="80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0"/>
      <c r="C456" s="80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0"/>
      <c r="C457" s="80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0"/>
      <c r="C458" s="80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0"/>
      <c r="C459" s="80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0"/>
      <c r="C460" s="80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0"/>
      <c r="C461" s="80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0"/>
      <c r="C462" s="80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0"/>
      <c r="C463" s="80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0"/>
      <c r="C464" s="80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0"/>
      <c r="C465" s="80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0"/>
      <c r="C466" s="80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0"/>
      <c r="C467" s="80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0"/>
      <c r="C468" s="80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0"/>
      <c r="C469" s="80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0"/>
      <c r="C470" s="80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0"/>
      <c r="C471" s="80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0"/>
      <c r="C472" s="80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0"/>
      <c r="C473" s="80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0"/>
      <c r="C474" s="80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0"/>
      <c r="C475" s="80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0"/>
      <c r="C476" s="80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0"/>
      <c r="C477" s="80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0"/>
      <c r="C478" s="80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0"/>
      <c r="C479" s="80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0"/>
      <c r="C480" s="80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0"/>
      <c r="C481" s="80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0"/>
      <c r="C482" s="80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0"/>
      <c r="C483" s="80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0"/>
      <c r="C484" s="80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0"/>
      <c r="C485" s="80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0"/>
      <c r="C486" s="80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0"/>
      <c r="C487" s="80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0"/>
      <c r="C488" s="80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0"/>
      <c r="C489" s="80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0"/>
      <c r="C490" s="80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0"/>
      <c r="C491" s="80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0"/>
      <c r="C492" s="80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0"/>
      <c r="C493" s="80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0"/>
      <c r="C494" s="80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0"/>
      <c r="C495" s="80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0"/>
      <c r="C496" s="80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0"/>
      <c r="C497" s="80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0"/>
      <c r="C498" s="80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0"/>
      <c r="C499" s="80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0"/>
      <c r="C500" s="80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0"/>
      <c r="C501" s="80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0"/>
      <c r="C502" s="80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0"/>
      <c r="C503" s="80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0"/>
      <c r="C504" s="80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0"/>
      <c r="C505" s="80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0"/>
      <c r="C506" s="80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0"/>
      <c r="C507" s="80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0"/>
      <c r="C508" s="80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0"/>
      <c r="C509" s="80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0"/>
      <c r="C510" s="80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0"/>
      <c r="C511" s="80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0"/>
      <c r="C512" s="80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0"/>
      <c r="C513" s="80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0"/>
      <c r="C514" s="80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0"/>
      <c r="C515" s="80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0"/>
      <c r="C516" s="80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0"/>
      <c r="C517" s="80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0"/>
      <c r="C518" s="80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0"/>
      <c r="C519" s="80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0"/>
      <c r="C520" s="80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0"/>
      <c r="C521" s="80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0"/>
      <c r="C522" s="80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0"/>
      <c r="C523" s="80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0"/>
      <c r="C524" s="80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0"/>
      <c r="C525" s="80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0"/>
      <c r="C526" s="80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0"/>
      <c r="C527" s="80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0"/>
      <c r="C528" s="80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0"/>
      <c r="C529" s="80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0"/>
      <c r="C530" s="80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0"/>
      <c r="C531" s="80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0"/>
      <c r="C532" s="80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0"/>
      <c r="C533" s="80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0"/>
      <c r="C534" s="80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0"/>
      <c r="C535" s="80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0"/>
      <c r="C536" s="80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0"/>
      <c r="C537" s="80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0"/>
      <c r="C538" s="80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0"/>
      <c r="C539" s="80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0"/>
      <c r="C540" s="80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0"/>
      <c r="C541" s="80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0"/>
      <c r="C542" s="80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0"/>
      <c r="C543" s="80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0"/>
      <c r="C544" s="80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0"/>
      <c r="C545" s="80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0"/>
      <c r="C546" s="80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0"/>
      <c r="C547" s="80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0"/>
      <c r="C548" s="80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0"/>
      <c r="C549" s="80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0"/>
      <c r="C550" s="80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0"/>
      <c r="C551" s="80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0"/>
      <c r="C552" s="80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0"/>
      <c r="C553" s="80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0"/>
      <c r="C554" s="80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0"/>
      <c r="C555" s="80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0"/>
      <c r="C556" s="80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0"/>
      <c r="C557" s="80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0"/>
      <c r="C558" s="80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0"/>
      <c r="C559" s="80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0"/>
      <c r="C560" s="80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0"/>
      <c r="C561" s="80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0"/>
      <c r="C562" s="80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0"/>
      <c r="C563" s="80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0"/>
      <c r="C564" s="80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0"/>
      <c r="C565" s="80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0"/>
      <c r="C566" s="80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0"/>
      <c r="C567" s="80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0"/>
      <c r="C568" s="80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0"/>
      <c r="C569" s="80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0"/>
      <c r="C570" s="80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0"/>
      <c r="C571" s="80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0"/>
      <c r="C572" s="80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0"/>
      <c r="C573" s="80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0"/>
      <c r="C574" s="80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0"/>
      <c r="C575" s="80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0"/>
      <c r="C576" s="80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0"/>
      <c r="C577" s="80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0"/>
      <c r="C578" s="80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0"/>
      <c r="C579" s="80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0"/>
      <c r="C580" s="80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0"/>
      <c r="C581" s="80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0"/>
      <c r="C582" s="80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0"/>
      <c r="C583" s="80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0"/>
      <c r="C584" s="80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0"/>
      <c r="C585" s="80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0"/>
      <c r="C586" s="80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0"/>
      <c r="C587" s="80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0"/>
      <c r="C588" s="80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0"/>
      <c r="C589" s="80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0"/>
      <c r="C590" s="80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0"/>
      <c r="C591" s="80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0"/>
      <c r="C592" s="80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0"/>
      <c r="C593" s="80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0"/>
      <c r="C594" s="80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0"/>
      <c r="C595" s="80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0"/>
      <c r="C596" s="80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0"/>
      <c r="C597" s="80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0"/>
      <c r="C598" s="80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0"/>
      <c r="C599" s="80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0"/>
      <c r="C600" s="80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0"/>
      <c r="C601" s="80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0"/>
      <c r="C602" s="80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0"/>
      <c r="C603" s="80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0"/>
      <c r="C604" s="80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0"/>
      <c r="C605" s="80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0"/>
      <c r="C606" s="80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0"/>
      <c r="C607" s="80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0"/>
      <c r="C608" s="80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0"/>
      <c r="C609" s="80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0"/>
      <c r="C610" s="80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0"/>
      <c r="C611" s="80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0"/>
      <c r="C612" s="80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0"/>
      <c r="C613" s="80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0"/>
      <c r="C614" s="80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0"/>
      <c r="C615" s="80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0"/>
      <c r="C616" s="80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0"/>
      <c r="C617" s="80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0"/>
      <c r="C618" s="80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0"/>
      <c r="C619" s="80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0"/>
      <c r="C620" s="80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0"/>
      <c r="C621" s="80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0"/>
      <c r="C622" s="80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0"/>
      <c r="C623" s="80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0"/>
      <c r="C624" s="80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0"/>
      <c r="C625" s="80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0"/>
      <c r="C626" s="80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0"/>
      <c r="C627" s="80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0"/>
      <c r="C628" s="80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0"/>
      <c r="C629" s="80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0"/>
      <c r="C630" s="80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0"/>
      <c r="C631" s="80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0"/>
      <c r="C632" s="80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0"/>
      <c r="C633" s="80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0"/>
      <c r="C634" s="80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0"/>
      <c r="C635" s="80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0"/>
      <c r="C636" s="80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0"/>
      <c r="C637" s="80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0"/>
      <c r="C638" s="80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0"/>
      <c r="C639" s="80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0"/>
      <c r="C640" s="80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0"/>
      <c r="C641" s="80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0"/>
      <c r="C642" s="80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0"/>
      <c r="C643" s="80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0"/>
      <c r="C644" s="80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0"/>
      <c r="C645" s="80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0"/>
      <c r="C646" s="80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0"/>
      <c r="C647" s="80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0"/>
      <c r="C648" s="80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0"/>
      <c r="C649" s="80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0"/>
      <c r="C650" s="80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0"/>
      <c r="C651" s="80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0"/>
      <c r="C652" s="80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0"/>
      <c r="C653" s="80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0"/>
      <c r="C654" s="80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0"/>
      <c r="C655" s="80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0"/>
      <c r="C656" s="80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0"/>
      <c r="C657" s="80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0"/>
      <c r="C658" s="80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0"/>
      <c r="C659" s="80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0"/>
      <c r="C660" s="80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0"/>
      <c r="C661" s="80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0"/>
      <c r="C662" s="80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0"/>
      <c r="C663" s="80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0"/>
      <c r="C664" s="80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0"/>
      <c r="C665" s="80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0"/>
      <c r="C666" s="80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0"/>
      <c r="C667" s="80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0"/>
      <c r="C668" s="80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0"/>
      <c r="C669" s="80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0"/>
      <c r="C670" s="80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0"/>
      <c r="C671" s="80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0"/>
      <c r="C672" s="80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0"/>
      <c r="C673" s="80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0"/>
      <c r="C674" s="80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0"/>
      <c r="C675" s="80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0"/>
      <c r="C676" s="80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0"/>
      <c r="C677" s="80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0"/>
      <c r="C678" s="80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0"/>
      <c r="C679" s="80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0"/>
      <c r="C680" s="80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0"/>
      <c r="C681" s="80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0"/>
      <c r="C682" s="80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0"/>
      <c r="C683" s="80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0"/>
      <c r="C684" s="80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0"/>
      <c r="C685" s="80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0"/>
      <c r="C686" s="80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0"/>
      <c r="C687" s="80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0"/>
      <c r="C688" s="80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0"/>
      <c r="C689" s="80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0"/>
      <c r="C690" s="80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0"/>
      <c r="C691" s="80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0"/>
      <c r="C692" s="80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0"/>
      <c r="C693" s="80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0"/>
      <c r="C694" s="80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0"/>
      <c r="C695" s="80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0"/>
      <c r="C696" s="80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0"/>
      <c r="C697" s="80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0"/>
      <c r="C698" s="80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0"/>
      <c r="C699" s="80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0"/>
      <c r="C700" s="80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0"/>
      <c r="C701" s="80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0"/>
      <c r="C702" s="80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0"/>
      <c r="C703" s="80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0"/>
      <c r="C704" s="80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0"/>
      <c r="C705" s="80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0"/>
      <c r="C706" s="80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0"/>
      <c r="C707" s="80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0"/>
      <c r="C708" s="80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0"/>
      <c r="C709" s="80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0"/>
      <c r="C710" s="80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0"/>
      <c r="C711" s="80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0"/>
      <c r="C712" s="80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0"/>
      <c r="C713" s="80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0"/>
      <c r="C714" s="80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0"/>
      <c r="C715" s="80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0"/>
      <c r="C716" s="80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0"/>
      <c r="C717" s="80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0"/>
      <c r="C718" s="80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0"/>
      <c r="C719" s="80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0"/>
      <c r="C720" s="80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0"/>
      <c r="C721" s="80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0"/>
      <c r="C722" s="80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0"/>
      <c r="C723" s="80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0"/>
      <c r="C724" s="80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0"/>
      <c r="C725" s="80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0"/>
      <c r="C726" s="80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0"/>
      <c r="C727" s="80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0"/>
      <c r="C728" s="80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0"/>
      <c r="C729" s="80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0"/>
      <c r="C730" s="80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0"/>
      <c r="C731" s="80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0"/>
      <c r="C732" s="80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0"/>
      <c r="C733" s="80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0"/>
      <c r="C734" s="80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0"/>
      <c r="C735" s="80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0"/>
      <c r="C736" s="80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0"/>
      <c r="C737" s="80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0"/>
      <c r="C738" s="80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0"/>
      <c r="C739" s="80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0"/>
      <c r="C740" s="80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0"/>
      <c r="C741" s="80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0"/>
      <c r="C742" s="80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0"/>
      <c r="C743" s="80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0"/>
      <c r="C744" s="80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0"/>
      <c r="C745" s="80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0"/>
      <c r="C746" s="80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0"/>
      <c r="C747" s="80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0"/>
      <c r="C748" s="80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0"/>
      <c r="C749" s="80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0"/>
      <c r="C750" s="80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0"/>
      <c r="C751" s="80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0"/>
      <c r="C752" s="80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0"/>
      <c r="C753" s="80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0"/>
      <c r="C754" s="80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0"/>
      <c r="C755" s="80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0"/>
      <c r="C756" s="80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0"/>
      <c r="C757" s="80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0"/>
      <c r="C758" s="80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0"/>
      <c r="C759" s="80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0"/>
      <c r="C760" s="80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0"/>
      <c r="C761" s="80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0"/>
      <c r="C762" s="80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0"/>
      <c r="C763" s="80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0"/>
      <c r="C764" s="80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0"/>
      <c r="C765" s="80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0"/>
      <c r="C766" s="80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0"/>
      <c r="C767" s="80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0"/>
      <c r="C768" s="80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0"/>
      <c r="C769" s="80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0"/>
      <c r="C770" s="80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0"/>
      <c r="C771" s="80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0"/>
      <c r="C772" s="80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0"/>
      <c r="C773" s="80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0"/>
      <c r="C774" s="80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0"/>
      <c r="C775" s="80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0"/>
      <c r="C776" s="80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0"/>
      <c r="C777" s="80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0"/>
      <c r="C778" s="80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0"/>
      <c r="C779" s="80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0"/>
      <c r="C780" s="80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0"/>
      <c r="C781" s="80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0"/>
      <c r="C782" s="80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0"/>
      <c r="C783" s="80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0"/>
      <c r="C784" s="80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0"/>
      <c r="C785" s="80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0"/>
      <c r="C786" s="80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0"/>
      <c r="C787" s="80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0"/>
      <c r="C788" s="80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0"/>
      <c r="C789" s="80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0"/>
      <c r="C790" s="80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0"/>
      <c r="C791" s="80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0"/>
      <c r="C792" s="80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0"/>
      <c r="C793" s="80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0"/>
      <c r="C794" s="80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0"/>
      <c r="C795" s="80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0"/>
      <c r="C796" s="80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0"/>
      <c r="C797" s="80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0"/>
      <c r="C798" s="80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0"/>
      <c r="C799" s="80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0"/>
      <c r="C800" s="80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0"/>
      <c r="C801" s="80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0"/>
      <c r="C802" s="80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0"/>
      <c r="C803" s="80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0"/>
      <c r="C804" s="80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0"/>
      <c r="C805" s="80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0"/>
      <c r="C806" s="80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0"/>
      <c r="C807" s="80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0"/>
      <c r="C808" s="80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0"/>
      <c r="C809" s="80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0"/>
      <c r="C810" s="80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0"/>
      <c r="C811" s="80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0"/>
      <c r="C812" s="80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0"/>
      <c r="C813" s="80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0"/>
      <c r="C814" s="80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0"/>
      <c r="C815" s="80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0"/>
      <c r="C816" s="80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0"/>
      <c r="C817" s="80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0"/>
      <c r="C818" s="80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0"/>
      <c r="C819" s="80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0"/>
      <c r="C820" s="80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0"/>
      <c r="C821" s="80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0"/>
      <c r="C822" s="80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0"/>
      <c r="C823" s="80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0"/>
      <c r="C824" s="80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0"/>
      <c r="C825" s="80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0"/>
      <c r="C826" s="80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0"/>
      <c r="C827" s="80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0"/>
      <c r="C828" s="80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0"/>
      <c r="C829" s="80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0"/>
      <c r="C830" s="80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0"/>
      <c r="C831" s="80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0"/>
      <c r="C832" s="80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0"/>
      <c r="C833" s="80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0"/>
      <c r="C834" s="80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0"/>
      <c r="C835" s="80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0"/>
      <c r="C836" s="80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0"/>
      <c r="C837" s="80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0"/>
      <c r="C838" s="80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0"/>
      <c r="C839" s="80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0"/>
      <c r="C840" s="80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0"/>
      <c r="C841" s="80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0"/>
      <c r="C842" s="80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0"/>
      <c r="C843" s="80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0"/>
      <c r="C844" s="80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0"/>
      <c r="C845" s="80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0"/>
      <c r="C846" s="80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0"/>
      <c r="C847" s="80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0"/>
      <c r="C848" s="80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0"/>
      <c r="C849" s="80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0"/>
      <c r="C850" s="80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0"/>
      <c r="C851" s="80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0"/>
      <c r="C852" s="80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0"/>
      <c r="C853" s="80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0"/>
      <c r="C854" s="80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0"/>
      <c r="C855" s="80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0"/>
      <c r="C856" s="80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0"/>
      <c r="C857" s="80"/>
      <c r="D857" s="8"/>
      <c r="E857" s="8"/>
      <c r="F857" s="8"/>
      <c r="G857" s="8"/>
      <c r="H857" s="8"/>
      <c r="I857" s="8"/>
      <c r="J857" s="10"/>
    </row>
    <row r="858" spans="1:10" ht="18" customHeight="1" x14ac:dyDescent="0.25">
      <c r="A858" s="7"/>
      <c r="B858" s="80"/>
      <c r="C858" s="80"/>
      <c r="D858" s="8"/>
      <c r="E858" s="8"/>
      <c r="F858" s="8"/>
      <c r="G858" s="8"/>
      <c r="H858" s="8"/>
      <c r="I858" s="8"/>
      <c r="J858" s="10"/>
    </row>
    <row r="859" spans="1:10" ht="18" customHeight="1" x14ac:dyDescent="0.25">
      <c r="A859" s="7"/>
      <c r="B859" s="80"/>
      <c r="C859" s="80"/>
      <c r="D859" s="8"/>
      <c r="E859" s="8"/>
      <c r="F859" s="8"/>
      <c r="G859" s="8"/>
      <c r="H859" s="8"/>
      <c r="I859" s="8"/>
      <c r="J859" s="10"/>
    </row>
    <row r="860" spans="1:10" ht="18" customHeight="1" x14ac:dyDescent="0.25">
      <c r="A860" s="7"/>
      <c r="B860" s="80"/>
      <c r="C860" s="80"/>
      <c r="D860" s="8"/>
      <c r="E860" s="8"/>
      <c r="F860" s="8"/>
      <c r="G860" s="8"/>
      <c r="H860" s="8"/>
      <c r="I860" s="8"/>
      <c r="J860" s="10"/>
    </row>
    <row r="861" spans="1:10" ht="18" customHeight="1" x14ac:dyDescent="0.25">
      <c r="A861" s="7"/>
      <c r="B861" s="80"/>
      <c r="C861" s="80"/>
      <c r="D861" s="8"/>
      <c r="E861" s="8"/>
      <c r="F861" s="8"/>
      <c r="G861" s="8"/>
      <c r="H861" s="8"/>
      <c r="I861" s="8"/>
      <c r="J861" s="10"/>
    </row>
    <row r="862" spans="1:10" ht="18" customHeight="1" x14ac:dyDescent="0.25">
      <c r="A862" s="7"/>
      <c r="B862" s="80"/>
      <c r="C862" s="80"/>
      <c r="D862" s="8"/>
      <c r="E862" s="8"/>
      <c r="F862" s="8"/>
      <c r="G862" s="8"/>
      <c r="H862" s="8"/>
      <c r="I862" s="8"/>
      <c r="J862" s="10"/>
    </row>
    <row r="863" spans="1:10" ht="18" customHeight="1" x14ac:dyDescent="0.25">
      <c r="A863" s="7"/>
      <c r="B863" s="80"/>
      <c r="C863" s="80"/>
      <c r="D863" s="8"/>
      <c r="E863" s="8"/>
      <c r="F863" s="8"/>
      <c r="G863" s="8"/>
      <c r="H863" s="8"/>
      <c r="I863" s="8"/>
      <c r="J863" s="10"/>
    </row>
    <row r="864" spans="1:10" ht="18" customHeight="1" x14ac:dyDescent="0.25">
      <c r="A864" s="7"/>
      <c r="B864" s="80"/>
      <c r="C864" s="80"/>
      <c r="D864" s="8"/>
      <c r="E864" s="8"/>
      <c r="F864" s="8"/>
      <c r="G864" s="8"/>
      <c r="H864" s="8"/>
      <c r="I864" s="8"/>
      <c r="J864" s="10"/>
    </row>
    <row r="865" spans="1:10" ht="18" customHeight="1" x14ac:dyDescent="0.25">
      <c r="A865" s="7"/>
      <c r="B865" s="80"/>
      <c r="C865" s="80"/>
      <c r="D865" s="8"/>
      <c r="E865" s="8"/>
      <c r="F865" s="8"/>
      <c r="G865" s="8"/>
      <c r="H865" s="8"/>
      <c r="I865" s="8"/>
      <c r="J865" s="10"/>
    </row>
    <row r="866" spans="1:10" ht="18" customHeight="1" x14ac:dyDescent="0.25">
      <c r="A866" s="7"/>
      <c r="B866" s="80"/>
      <c r="C866" s="80"/>
      <c r="D866" s="8"/>
      <c r="E866" s="8"/>
      <c r="F866" s="8"/>
      <c r="G866" s="8"/>
      <c r="H866" s="8"/>
      <c r="I866" s="8"/>
      <c r="J866" s="10"/>
    </row>
    <row r="867" spans="1:10" ht="18" customHeight="1" x14ac:dyDescent="0.25">
      <c r="A867" s="7"/>
      <c r="B867" s="80"/>
      <c r="C867" s="80"/>
      <c r="D867" s="8"/>
      <c r="E867" s="8"/>
      <c r="F867" s="8"/>
      <c r="G867" s="8"/>
      <c r="H867" s="8"/>
      <c r="I867" s="8"/>
      <c r="J867" s="10"/>
    </row>
    <row r="868" spans="1:10" ht="18" customHeight="1" x14ac:dyDescent="0.25">
      <c r="A868" s="7"/>
      <c r="B868" s="80"/>
      <c r="C868" s="80"/>
      <c r="D868" s="8"/>
      <c r="E868" s="8"/>
      <c r="F868" s="8"/>
      <c r="G868" s="8"/>
      <c r="H868" s="8"/>
      <c r="I868" s="8"/>
      <c r="J868" s="10"/>
    </row>
    <row r="869" spans="1:10" ht="18" customHeight="1" x14ac:dyDescent="0.25">
      <c r="A869" s="7"/>
      <c r="B869" s="80"/>
      <c r="C869" s="80"/>
      <c r="D869" s="8"/>
      <c r="E869" s="8"/>
      <c r="F869" s="8"/>
      <c r="G869" s="8"/>
      <c r="H869" s="8"/>
      <c r="I869" s="8"/>
      <c r="J869" s="10"/>
    </row>
    <row r="870" spans="1:10" ht="18" customHeight="1" x14ac:dyDescent="0.25">
      <c r="A870" s="7"/>
      <c r="B870" s="80"/>
      <c r="C870" s="80"/>
      <c r="D870" s="8"/>
      <c r="E870" s="8"/>
      <c r="F870" s="8"/>
      <c r="G870" s="8"/>
      <c r="H870" s="8"/>
      <c r="I870" s="8"/>
      <c r="J870" s="10"/>
    </row>
    <row r="871" spans="1:10" ht="18" customHeight="1" x14ac:dyDescent="0.25">
      <c r="A871" s="7"/>
      <c r="B871" s="80"/>
      <c r="C871" s="80"/>
      <c r="D871" s="8"/>
      <c r="E871" s="8"/>
      <c r="F871" s="8"/>
      <c r="G871" s="8"/>
      <c r="H871" s="8"/>
      <c r="I871" s="8"/>
      <c r="J871" s="10"/>
    </row>
    <row r="872" spans="1:10" ht="18" customHeight="1" x14ac:dyDescent="0.25">
      <c r="A872" s="7"/>
      <c r="B872" s="80"/>
      <c r="C872" s="80"/>
      <c r="D872" s="8"/>
      <c r="E872" s="8"/>
      <c r="F872" s="8"/>
      <c r="G872" s="8"/>
      <c r="H872" s="8"/>
      <c r="I872" s="8"/>
      <c r="J872" s="10"/>
    </row>
    <row r="873" spans="1:10" ht="18" customHeight="1" x14ac:dyDescent="0.25">
      <c r="A873" s="7"/>
      <c r="B873" s="80"/>
      <c r="C873" s="80"/>
      <c r="D873" s="8"/>
      <c r="E873" s="8"/>
      <c r="F873" s="8"/>
      <c r="G873" s="8"/>
      <c r="H873" s="8"/>
      <c r="I873" s="8"/>
      <c r="J873" s="10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I5"/>
    <mergeCell ref="J5:J6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7"/>
  <sheetViews>
    <sheetView workbookViewId="0">
      <selection activeCell="F15" sqref="F15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60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31.5" customHeight="1" x14ac:dyDescent="0.25">
      <c r="A8" s="3">
        <v>1</v>
      </c>
      <c r="B8" s="2" t="s">
        <v>40</v>
      </c>
      <c r="C8" s="2" t="s">
        <v>43</v>
      </c>
      <c r="D8" s="3" t="s">
        <v>11</v>
      </c>
      <c r="E8" s="4">
        <v>6600</v>
      </c>
      <c r="F8" s="4">
        <v>947.15</v>
      </c>
      <c r="G8" s="4"/>
      <c r="H8" s="4">
        <f>E8/30*30</f>
        <v>6600</v>
      </c>
      <c r="I8" s="4"/>
      <c r="J8" s="4">
        <f>12*(E8+F8+G8)+H8+I8</f>
        <v>97165.799999999988</v>
      </c>
    </row>
    <row r="9" spans="1:10" ht="31.5" customHeight="1" x14ac:dyDescent="0.25">
      <c r="A9" s="3">
        <v>2</v>
      </c>
      <c r="B9" s="2" t="s">
        <v>29</v>
      </c>
      <c r="C9" s="2" t="s">
        <v>43</v>
      </c>
      <c r="D9" s="3" t="s">
        <v>11</v>
      </c>
      <c r="E9" s="4">
        <v>6600</v>
      </c>
      <c r="F9" s="4">
        <v>947.15</v>
      </c>
      <c r="G9" s="4"/>
      <c r="H9" s="4">
        <f>E9/30*30</f>
        <v>6600</v>
      </c>
      <c r="I9" s="4"/>
      <c r="J9" s="4">
        <f>12*(E9+F9+G9)+H9+I9</f>
        <v>97165.799999999988</v>
      </c>
    </row>
    <row r="10" spans="1:10" ht="28.5" customHeight="1" x14ac:dyDescent="0.25">
      <c r="A10" s="7"/>
      <c r="B10" s="8"/>
      <c r="C10" s="22" t="s">
        <v>55</v>
      </c>
      <c r="D10" s="8"/>
      <c r="E10" s="9">
        <f>SUM(E8:E9)</f>
        <v>13200</v>
      </c>
      <c r="F10" s="9">
        <f>SUM(F8:F9)</f>
        <v>1894.3</v>
      </c>
      <c r="G10" s="9">
        <f>SUM(G8:G8)</f>
        <v>0</v>
      </c>
      <c r="H10" s="9">
        <f>SUM(H8:H9)</f>
        <v>13200</v>
      </c>
      <c r="I10" s="9">
        <f>SUM(I8:I8)</f>
        <v>0</v>
      </c>
      <c r="J10" s="9">
        <f>SUM(J8:J9)</f>
        <v>194331.59999999998</v>
      </c>
    </row>
    <row r="11" spans="1:10" ht="18" customHeight="1" x14ac:dyDescent="0.25">
      <c r="A11" s="7"/>
      <c r="B11" s="8"/>
      <c r="C11" s="8"/>
      <c r="D11" s="8"/>
      <c r="E11" s="9">
        <f>E10*12</f>
        <v>158400</v>
      </c>
      <c r="F11" s="9">
        <f t="shared" ref="F11:I11" si="0">F10*12</f>
        <v>22731.599999999999</v>
      </c>
      <c r="G11" s="9">
        <f t="shared" si="0"/>
        <v>0</v>
      </c>
      <c r="H11" s="9">
        <f>H10</f>
        <v>13200</v>
      </c>
      <c r="I11" s="9">
        <f t="shared" si="0"/>
        <v>0</v>
      </c>
      <c r="J11" s="9">
        <f>SUM(E11:I11)</f>
        <v>194331.6</v>
      </c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8"/>
  <sheetViews>
    <sheetView workbookViewId="0">
      <selection activeCell="B9" sqref="B9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61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18" customHeight="1" x14ac:dyDescent="0.25">
      <c r="A8" s="3">
        <v>1</v>
      </c>
      <c r="B8" s="2" t="s">
        <v>40</v>
      </c>
      <c r="C8" s="2" t="s">
        <v>44</v>
      </c>
      <c r="D8" s="3" t="s">
        <v>11</v>
      </c>
      <c r="E8" s="4">
        <v>6600</v>
      </c>
      <c r="F8" s="4">
        <v>947.15</v>
      </c>
      <c r="G8" s="4"/>
      <c r="H8" s="4">
        <f>E8/30*30</f>
        <v>6600</v>
      </c>
      <c r="I8" s="4"/>
      <c r="J8" s="4">
        <f>12*(E8+F8+G8)+H8+I8</f>
        <v>97165.799999999988</v>
      </c>
    </row>
    <row r="9" spans="1:10" ht="18" customHeight="1" x14ac:dyDescent="0.25">
      <c r="A9" s="3">
        <v>2</v>
      </c>
      <c r="B9" s="2" t="s">
        <v>31</v>
      </c>
      <c r="C9" s="2" t="s">
        <v>44</v>
      </c>
      <c r="D9" s="3" t="s">
        <v>11</v>
      </c>
      <c r="E9" s="4">
        <v>6200</v>
      </c>
      <c r="F9" s="4">
        <v>501.62</v>
      </c>
      <c r="G9" s="4">
        <v>500</v>
      </c>
      <c r="H9" s="4">
        <f t="shared" ref="H9:H10" si="0">E9/30*30</f>
        <v>6200</v>
      </c>
      <c r="I9" s="4"/>
      <c r="J9" s="4">
        <f t="shared" ref="J9:J10" si="1">12*(E9+F9+G9)+H9+I9</f>
        <v>92619.44</v>
      </c>
    </row>
    <row r="10" spans="1:10" ht="18" customHeight="1" x14ac:dyDescent="0.25">
      <c r="A10" s="3">
        <v>3</v>
      </c>
      <c r="B10" s="2" t="s">
        <v>14</v>
      </c>
      <c r="C10" s="2" t="s">
        <v>44</v>
      </c>
      <c r="D10" s="3" t="s">
        <v>11</v>
      </c>
      <c r="E10" s="4">
        <v>4200</v>
      </c>
      <c r="F10" s="4">
        <v>763.95</v>
      </c>
      <c r="G10" s="4"/>
      <c r="H10" s="4">
        <f t="shared" si="0"/>
        <v>4200</v>
      </c>
      <c r="I10" s="4"/>
      <c r="J10" s="4">
        <f t="shared" si="1"/>
        <v>63767.399999999994</v>
      </c>
    </row>
    <row r="11" spans="1:10" ht="18" customHeight="1" x14ac:dyDescent="0.25">
      <c r="A11" s="7"/>
      <c r="B11" s="8"/>
      <c r="C11" s="22" t="s">
        <v>55</v>
      </c>
      <c r="D11" s="8"/>
      <c r="E11" s="9">
        <f t="shared" ref="E11:J11" si="2">SUM(E8:E10)</f>
        <v>17000</v>
      </c>
      <c r="F11" s="9">
        <f t="shared" si="2"/>
        <v>2212.7200000000003</v>
      </c>
      <c r="G11" s="9">
        <f t="shared" si="2"/>
        <v>500</v>
      </c>
      <c r="H11" s="9">
        <f t="shared" si="2"/>
        <v>17000</v>
      </c>
      <c r="I11" s="9">
        <f t="shared" si="2"/>
        <v>0</v>
      </c>
      <c r="J11" s="9">
        <f t="shared" si="2"/>
        <v>253552.63999999998</v>
      </c>
    </row>
    <row r="12" spans="1:10" ht="18" customHeight="1" x14ac:dyDescent="0.25">
      <c r="A12" s="7"/>
      <c r="B12" s="8"/>
      <c r="C12" s="8"/>
      <c r="D12" s="8"/>
      <c r="E12" s="9">
        <f>E11*12</f>
        <v>204000</v>
      </c>
      <c r="F12" s="9">
        <f t="shared" ref="F12:G12" si="3">F11*12</f>
        <v>26552.640000000003</v>
      </c>
      <c r="G12" s="9">
        <f t="shared" si="3"/>
        <v>6000</v>
      </c>
      <c r="H12" s="9">
        <f>H11</f>
        <v>17000</v>
      </c>
      <c r="I12" s="9">
        <f>I11</f>
        <v>0</v>
      </c>
      <c r="J12" s="9">
        <f>SUM(E12:I12)</f>
        <v>253552.64000000001</v>
      </c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0" ht="18" customHeight="1" x14ac:dyDescent="0.25">
      <c r="A15" s="7"/>
      <c r="B15" s="8"/>
      <c r="C15" s="8"/>
      <c r="D15" s="8"/>
      <c r="E15" s="9"/>
      <c r="F15" s="9"/>
      <c r="G15" s="9"/>
      <c r="H15" s="9"/>
      <c r="I15" s="9"/>
      <c r="J15" s="9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  <row r="858" spans="1:10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6"/>
  <sheetViews>
    <sheetView workbookViewId="0">
      <selection activeCell="H12" sqref="H12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114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4" customHeight="1" x14ac:dyDescent="0.25">
      <c r="A8" s="3">
        <v>1</v>
      </c>
      <c r="B8" s="2" t="s">
        <v>29</v>
      </c>
      <c r="C8" s="2" t="s">
        <v>115</v>
      </c>
      <c r="D8" s="3" t="s">
        <v>11</v>
      </c>
      <c r="E8" s="4">
        <v>5600</v>
      </c>
      <c r="F8" s="4">
        <v>494.47</v>
      </c>
      <c r="G8" s="4"/>
      <c r="H8" s="4">
        <f>E8/30*30</f>
        <v>5600</v>
      </c>
      <c r="I8" s="4"/>
      <c r="J8" s="4">
        <f>12*(E8+F8+G8)+H8+I8</f>
        <v>78733.64</v>
      </c>
    </row>
    <row r="9" spans="1:10" ht="18" customHeight="1" x14ac:dyDescent="0.25">
      <c r="A9" s="7"/>
      <c r="B9" s="8"/>
      <c r="C9" s="22" t="s">
        <v>55</v>
      </c>
      <c r="D9" s="8"/>
      <c r="E9" s="9">
        <f t="shared" ref="E9:J9" si="0">SUM(E8:E8)</f>
        <v>5600</v>
      </c>
      <c r="F9" s="9">
        <f t="shared" si="0"/>
        <v>494.47</v>
      </c>
      <c r="G9" s="9">
        <f t="shared" si="0"/>
        <v>0</v>
      </c>
      <c r="H9" s="9">
        <f t="shared" si="0"/>
        <v>5600</v>
      </c>
      <c r="I9" s="9">
        <f t="shared" si="0"/>
        <v>0</v>
      </c>
      <c r="J9" s="9">
        <f t="shared" si="0"/>
        <v>78733.64</v>
      </c>
    </row>
    <row r="10" spans="1:10" ht="18" customHeight="1" x14ac:dyDescent="0.25">
      <c r="A10" s="7"/>
      <c r="B10" s="8"/>
      <c r="C10" s="8"/>
      <c r="D10" s="8"/>
      <c r="E10" s="9">
        <f>E9*12</f>
        <v>67200</v>
      </c>
      <c r="F10" s="9">
        <f t="shared" ref="F10:G10" si="1">F9*12</f>
        <v>5933.64</v>
      </c>
      <c r="G10" s="9">
        <f t="shared" si="1"/>
        <v>0</v>
      </c>
      <c r="H10" s="9">
        <f>H9</f>
        <v>5600</v>
      </c>
      <c r="I10" s="9">
        <f>I9</f>
        <v>0</v>
      </c>
      <c r="J10" s="9">
        <f>SUM(E10:I10)</f>
        <v>78733.64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10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7"/>
  <sheetViews>
    <sheetView workbookViewId="0">
      <selection activeCell="J12" sqref="J12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116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4" customHeight="1" x14ac:dyDescent="0.25">
      <c r="A8" s="3">
        <v>1</v>
      </c>
      <c r="B8" s="2" t="s">
        <v>29</v>
      </c>
      <c r="C8" s="2" t="s">
        <v>117</v>
      </c>
      <c r="D8" s="3" t="s">
        <v>11</v>
      </c>
      <c r="E8" s="4">
        <v>6600</v>
      </c>
      <c r="F8" s="4">
        <v>947.15</v>
      </c>
      <c r="G8" s="4"/>
      <c r="H8" s="4">
        <f>E8/30*30</f>
        <v>6600</v>
      </c>
      <c r="I8" s="4"/>
      <c r="J8" s="4">
        <f>12*(E8+F8+G8)+H8+I8</f>
        <v>97165.799999999988</v>
      </c>
    </row>
    <row r="9" spans="1:10" ht="24" customHeight="1" x14ac:dyDescent="0.25">
      <c r="A9" s="3">
        <v>2</v>
      </c>
      <c r="B9" s="2" t="s">
        <v>98</v>
      </c>
      <c r="C9" s="2" t="s">
        <v>117</v>
      </c>
      <c r="D9" s="3" t="s">
        <v>11</v>
      </c>
      <c r="E9" s="4">
        <v>4200</v>
      </c>
      <c r="F9" s="4">
        <v>763.95</v>
      </c>
      <c r="G9" s="4"/>
      <c r="H9" s="4">
        <f>E9/30*30</f>
        <v>4200</v>
      </c>
      <c r="I9" s="4"/>
      <c r="J9" s="4">
        <f>12*(E9+F9+G9)+H9+I9</f>
        <v>63767.399999999994</v>
      </c>
    </row>
    <row r="10" spans="1:10" ht="18" customHeight="1" x14ac:dyDescent="0.25">
      <c r="A10" s="7"/>
      <c r="B10" s="8"/>
      <c r="C10" s="22" t="s">
        <v>55</v>
      </c>
      <c r="D10" s="8"/>
      <c r="E10" s="9">
        <f>SUM(E8:E9)</f>
        <v>10800</v>
      </c>
      <c r="F10" s="9">
        <f>SUM(F8:F9)</f>
        <v>1711.1</v>
      </c>
      <c r="G10" s="9">
        <f>SUM(G8:G8)</f>
        <v>0</v>
      </c>
      <c r="H10" s="9">
        <f>SUM(H8:H9)</f>
        <v>10800</v>
      </c>
      <c r="I10" s="9">
        <f>SUM(I8:I8)</f>
        <v>0</v>
      </c>
      <c r="J10" s="9">
        <f>SUM(J8:J9)</f>
        <v>160933.19999999998</v>
      </c>
    </row>
    <row r="11" spans="1:10" ht="18" customHeight="1" x14ac:dyDescent="0.25">
      <c r="A11" s="7"/>
      <c r="B11" s="8"/>
      <c r="C11" s="8"/>
      <c r="D11" s="8"/>
      <c r="E11" s="9">
        <f>E10*12</f>
        <v>129600</v>
      </c>
      <c r="F11" s="9">
        <f t="shared" ref="F11:G11" si="0">F10*12</f>
        <v>20533.199999999997</v>
      </c>
      <c r="G11" s="9">
        <f t="shared" si="0"/>
        <v>0</v>
      </c>
      <c r="H11" s="9">
        <f>H10</f>
        <v>10800</v>
      </c>
      <c r="I11" s="9">
        <f>I10</f>
        <v>0</v>
      </c>
      <c r="J11" s="9">
        <f>SUM(E11:I11)</f>
        <v>160933.20000000001</v>
      </c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900"/>
  <sheetViews>
    <sheetView workbookViewId="0">
      <selection activeCell="G17" sqref="G17"/>
    </sheetView>
  </sheetViews>
  <sheetFormatPr baseColWidth="10" defaultColWidth="14.42578125" defaultRowHeight="15" x14ac:dyDescent="0.25"/>
  <cols>
    <col min="1" max="1" width="7.85546875" style="1" customWidth="1"/>
    <col min="2" max="3" width="26.28515625" style="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8.285156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70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71"/>
    </row>
    <row r="3" spans="1:11" ht="19.5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71"/>
    </row>
    <row r="4" spans="1:11" ht="19.5" customHeight="1" x14ac:dyDescent="0.3">
      <c r="A4" s="90" t="s">
        <v>118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72"/>
      <c r="B5" s="72"/>
      <c r="C5" s="72"/>
      <c r="D5" s="72"/>
      <c r="E5" s="72"/>
      <c r="F5" s="72"/>
      <c r="G5" s="72"/>
      <c r="H5" s="72"/>
      <c r="I5" s="72"/>
      <c r="J5" s="72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73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18" customHeight="1" x14ac:dyDescent="0.25">
      <c r="A8" s="28">
        <v>1</v>
      </c>
      <c r="B8" s="29" t="s">
        <v>40</v>
      </c>
      <c r="C8" s="29" t="s">
        <v>119</v>
      </c>
      <c r="D8" s="30" t="s">
        <v>11</v>
      </c>
      <c r="E8" s="31">
        <v>5600</v>
      </c>
      <c r="F8" s="31">
        <v>494.47</v>
      </c>
      <c r="G8" s="31"/>
      <c r="H8" s="32">
        <f>E8/30*30</f>
        <v>5600</v>
      </c>
      <c r="I8" s="32"/>
      <c r="J8" s="33">
        <f>12*(E8+F8)+H8+I8</f>
        <v>78733.64</v>
      </c>
      <c r="K8" s="34"/>
    </row>
    <row r="9" spans="1:11" ht="22.5" customHeight="1" x14ac:dyDescent="0.25">
      <c r="A9" s="35">
        <v>2</v>
      </c>
      <c r="B9" s="36" t="s">
        <v>92</v>
      </c>
      <c r="C9" s="29" t="s">
        <v>119</v>
      </c>
      <c r="D9" s="38" t="s">
        <v>11</v>
      </c>
      <c r="E9" s="39">
        <v>4200</v>
      </c>
      <c r="F9" s="39">
        <v>763.95</v>
      </c>
      <c r="G9" s="31"/>
      <c r="H9" s="32">
        <f t="shared" ref="H9:H12" si="0">E9/30*30</f>
        <v>4200</v>
      </c>
      <c r="I9" s="40"/>
      <c r="J9" s="33">
        <f t="shared" ref="J9:J12" si="1">12*(E9+F9)+H9+I9</f>
        <v>63767.399999999994</v>
      </c>
      <c r="K9" s="42"/>
    </row>
    <row r="10" spans="1:11" ht="25.5" customHeight="1" x14ac:dyDescent="0.25">
      <c r="A10" s="43">
        <v>3</v>
      </c>
      <c r="B10" s="36" t="s">
        <v>92</v>
      </c>
      <c r="C10" s="29" t="s">
        <v>119</v>
      </c>
      <c r="D10" s="38" t="s">
        <v>11</v>
      </c>
      <c r="E10" s="39">
        <v>4200</v>
      </c>
      <c r="F10" s="39">
        <v>763.95</v>
      </c>
      <c r="G10" s="31"/>
      <c r="H10" s="32">
        <f t="shared" si="0"/>
        <v>4200</v>
      </c>
      <c r="I10" s="40"/>
      <c r="J10" s="33">
        <f t="shared" si="1"/>
        <v>63767.399999999994</v>
      </c>
      <c r="K10" s="34"/>
    </row>
    <row r="11" spans="1:11" ht="25.5" customHeight="1" x14ac:dyDescent="0.25">
      <c r="A11" s="43">
        <v>4</v>
      </c>
      <c r="B11" s="36" t="s">
        <v>93</v>
      </c>
      <c r="C11" s="29" t="s">
        <v>119</v>
      </c>
      <c r="D11" s="38" t="s">
        <v>11</v>
      </c>
      <c r="E11" s="39">
        <v>5600</v>
      </c>
      <c r="F11" s="39">
        <v>494.47</v>
      </c>
      <c r="G11" s="31"/>
      <c r="H11" s="32">
        <f t="shared" si="0"/>
        <v>5600</v>
      </c>
      <c r="I11" s="40"/>
      <c r="J11" s="33">
        <f t="shared" si="1"/>
        <v>78733.64</v>
      </c>
      <c r="K11" s="34"/>
    </row>
    <row r="12" spans="1:11" ht="25.5" customHeight="1" x14ac:dyDescent="0.25">
      <c r="A12" s="35">
        <v>5</v>
      </c>
      <c r="B12" s="36" t="s">
        <v>94</v>
      </c>
      <c r="C12" s="29" t="s">
        <v>119</v>
      </c>
      <c r="D12" s="38" t="s">
        <v>11</v>
      </c>
      <c r="E12" s="39">
        <v>1671.05</v>
      </c>
      <c r="F12" s="39"/>
      <c r="G12" s="31"/>
      <c r="H12" s="32">
        <f t="shared" si="0"/>
        <v>1671.05</v>
      </c>
      <c r="I12" s="40"/>
      <c r="J12" s="33">
        <f t="shared" si="1"/>
        <v>21723.649999999998</v>
      </c>
      <c r="K12" s="34"/>
    </row>
    <row r="13" spans="1:11" ht="18" customHeight="1" x14ac:dyDescent="0.25">
      <c r="A13" s="7"/>
      <c r="B13" s="8"/>
      <c r="C13" s="54" t="s">
        <v>55</v>
      </c>
      <c r="D13" s="8"/>
      <c r="E13" s="55">
        <f>SUM(E8:E12)</f>
        <v>21271.05</v>
      </c>
      <c r="F13" s="55">
        <f t="shared" ref="F13:I13" si="2">SUM(F8:F12)</f>
        <v>2516.84</v>
      </c>
      <c r="G13" s="55">
        <f t="shared" si="2"/>
        <v>0</v>
      </c>
      <c r="H13" s="55">
        <f t="shared" si="2"/>
        <v>21271.05</v>
      </c>
      <c r="I13" s="55">
        <f t="shared" si="2"/>
        <v>0</v>
      </c>
      <c r="J13" s="55">
        <f>SUM(J8:J12)</f>
        <v>306725.73</v>
      </c>
      <c r="K13" s="10"/>
    </row>
    <row r="14" spans="1:11" s="87" customFormat="1" ht="18" customHeight="1" x14ac:dyDescent="0.25">
      <c r="A14" s="86"/>
      <c r="B14" s="10"/>
      <c r="C14" s="10"/>
      <c r="D14" s="10"/>
      <c r="E14" s="14">
        <f>E13*12</f>
        <v>255252.59999999998</v>
      </c>
      <c r="F14" s="14">
        <f t="shared" ref="F14:G14" si="3">F13*12</f>
        <v>30202.080000000002</v>
      </c>
      <c r="G14" s="14">
        <f t="shared" si="3"/>
        <v>0</v>
      </c>
      <c r="H14" s="14">
        <f>H13</f>
        <v>21271.05</v>
      </c>
      <c r="I14" s="14">
        <f>I13</f>
        <v>0</v>
      </c>
      <c r="J14" s="14">
        <f>SUM(E14:I14)</f>
        <v>306725.73</v>
      </c>
      <c r="K14" s="10"/>
    </row>
    <row r="15" spans="1:11" ht="18" customHeight="1" x14ac:dyDescent="0.25">
      <c r="A15" s="7"/>
      <c r="B15" s="8"/>
      <c r="C15" s="8"/>
      <c r="D15" s="8"/>
      <c r="E15" s="13"/>
      <c r="F15" s="13"/>
      <c r="G15" s="13"/>
      <c r="H15" s="13"/>
      <c r="I15" s="13"/>
      <c r="J15" s="13"/>
      <c r="K15" s="10"/>
    </row>
    <row r="16" spans="1:11" ht="18" customHeight="1" x14ac:dyDescent="0.25">
      <c r="A16" s="7"/>
      <c r="B16" s="8"/>
      <c r="C16" s="8"/>
      <c r="D16" s="8"/>
      <c r="E16" s="13"/>
      <c r="F16" s="13"/>
      <c r="G16" s="13"/>
      <c r="H16" s="13"/>
      <c r="I16" s="13"/>
      <c r="J16" s="13"/>
      <c r="K16" s="10"/>
    </row>
    <row r="17" spans="1:11" ht="18" customHeight="1" x14ac:dyDescent="0.25">
      <c r="A17" s="7"/>
      <c r="B17" s="8"/>
      <c r="C17" s="8"/>
      <c r="D17" s="8"/>
      <c r="E17" s="13"/>
      <c r="F17" s="13"/>
      <c r="G17" s="13"/>
      <c r="H17" s="13"/>
      <c r="I17" s="13"/>
      <c r="J17" s="13"/>
      <c r="K17" s="10"/>
    </row>
    <row r="18" spans="1:11" ht="18" customHeight="1" x14ac:dyDescent="0.25">
      <c r="A18" s="7"/>
      <c r="B18" s="8"/>
      <c r="C18" s="8"/>
      <c r="D18" s="8"/>
      <c r="E18" s="13"/>
      <c r="F18" s="13"/>
      <c r="G18" s="13"/>
      <c r="H18" s="13"/>
      <c r="I18" s="13"/>
      <c r="J18" s="13"/>
      <c r="K18" s="10"/>
    </row>
    <row r="19" spans="1:11" ht="18" customHeight="1" x14ac:dyDescent="0.25">
      <c r="A19" s="7"/>
      <c r="B19" s="8"/>
      <c r="C19" s="8"/>
      <c r="D19" s="8"/>
      <c r="E19" s="13"/>
      <c r="F19" s="13"/>
      <c r="G19" s="13"/>
      <c r="H19" s="13"/>
      <c r="I19" s="13"/>
      <c r="J19" s="13"/>
      <c r="K19" s="10"/>
    </row>
    <row r="20" spans="1:11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  <c r="K20" s="10"/>
    </row>
    <row r="21" spans="1:11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10"/>
      <c r="K898" s="10"/>
    </row>
    <row r="899" spans="1:11" ht="18" customHeight="1" x14ac:dyDescent="0.25">
      <c r="A899" s="7"/>
      <c r="B899" s="8"/>
      <c r="C899" s="8"/>
      <c r="D899" s="8"/>
      <c r="E899" s="8"/>
      <c r="F899" s="8"/>
      <c r="G899" s="8"/>
      <c r="H899" s="8"/>
      <c r="I899" s="8"/>
      <c r="J899" s="10"/>
      <c r="K899" s="10"/>
    </row>
    <row r="900" spans="1:11" ht="18" customHeight="1" x14ac:dyDescent="0.25">
      <c r="A900" s="7"/>
      <c r="B900" s="8"/>
      <c r="C900" s="8"/>
      <c r="D900" s="8"/>
      <c r="E900" s="8"/>
      <c r="F900" s="8"/>
      <c r="G900" s="8"/>
      <c r="H900" s="8"/>
      <c r="I900" s="8"/>
      <c r="J900" s="10"/>
      <c r="K900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900"/>
  <sheetViews>
    <sheetView workbookViewId="0">
      <selection activeCell="E13" sqref="E13"/>
    </sheetView>
  </sheetViews>
  <sheetFormatPr baseColWidth="10" defaultColWidth="14.42578125" defaultRowHeight="15" x14ac:dyDescent="0.25"/>
  <cols>
    <col min="1" max="1" width="7.85546875" style="1" customWidth="1"/>
    <col min="2" max="3" width="26.28515625" style="1" customWidth="1"/>
    <col min="4" max="4" width="10.71093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6.57031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70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71"/>
    </row>
    <row r="3" spans="1:11" ht="19.5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71"/>
    </row>
    <row r="4" spans="1:11" ht="19.5" customHeight="1" x14ac:dyDescent="0.3">
      <c r="A4" s="90" t="s">
        <v>120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72"/>
      <c r="B5" s="72"/>
      <c r="C5" s="72"/>
      <c r="D5" s="72"/>
      <c r="E5" s="72"/>
      <c r="F5" s="72"/>
      <c r="G5" s="72"/>
      <c r="H5" s="72"/>
      <c r="I5" s="72"/>
      <c r="J5" s="72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73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18" customHeight="1" x14ac:dyDescent="0.25">
      <c r="A8" s="28">
        <v>1</v>
      </c>
      <c r="B8" s="29" t="s">
        <v>29</v>
      </c>
      <c r="C8" s="29" t="s">
        <v>121</v>
      </c>
      <c r="D8" s="30" t="s">
        <v>11</v>
      </c>
      <c r="E8" s="31">
        <v>6600</v>
      </c>
      <c r="F8" s="31">
        <v>947.15</v>
      </c>
      <c r="G8" s="31"/>
      <c r="H8" s="32">
        <f>E8/30*30</f>
        <v>6600</v>
      </c>
      <c r="I8" s="32"/>
      <c r="J8" s="33">
        <f>12*(E8+F8)+H8+I8</f>
        <v>97165.799999999988</v>
      </c>
      <c r="K8" s="34"/>
    </row>
    <row r="9" spans="1:11" ht="22.5" customHeight="1" x14ac:dyDescent="0.25">
      <c r="A9" s="35">
        <v>2</v>
      </c>
      <c r="B9" s="36" t="s">
        <v>95</v>
      </c>
      <c r="C9" s="29" t="s">
        <v>121</v>
      </c>
      <c r="D9" s="38" t="s">
        <v>11</v>
      </c>
      <c r="E9" s="39">
        <v>4200</v>
      </c>
      <c r="F9" s="39">
        <v>763.95</v>
      </c>
      <c r="G9" s="31"/>
      <c r="H9" s="32">
        <f t="shared" ref="H9:H11" si="0">E9/30*30</f>
        <v>4200</v>
      </c>
      <c r="I9" s="40"/>
      <c r="J9" s="33">
        <f t="shared" ref="J9:J11" si="1">12*(E9+F9)+H9+I9</f>
        <v>63767.399999999994</v>
      </c>
      <c r="K9" s="42"/>
    </row>
    <row r="10" spans="1:11" ht="25.5" customHeight="1" x14ac:dyDescent="0.25">
      <c r="A10" s="43">
        <v>3</v>
      </c>
      <c r="B10" s="36" t="s">
        <v>95</v>
      </c>
      <c r="C10" s="29" t="s">
        <v>121</v>
      </c>
      <c r="D10" s="38" t="s">
        <v>11</v>
      </c>
      <c r="E10" s="39">
        <v>4200</v>
      </c>
      <c r="F10" s="39">
        <v>763.95</v>
      </c>
      <c r="G10" s="31"/>
      <c r="H10" s="32">
        <f t="shared" si="0"/>
        <v>4200</v>
      </c>
      <c r="I10" s="40"/>
      <c r="J10" s="33">
        <f t="shared" si="1"/>
        <v>63767.399999999994</v>
      </c>
      <c r="K10" s="34"/>
    </row>
    <row r="11" spans="1:11" ht="25.5" customHeight="1" x14ac:dyDescent="0.25">
      <c r="A11" s="43">
        <v>4</v>
      </c>
      <c r="B11" s="36" t="s">
        <v>95</v>
      </c>
      <c r="C11" s="29" t="s">
        <v>121</v>
      </c>
      <c r="D11" s="38" t="s">
        <v>11</v>
      </c>
      <c r="E11" s="39">
        <v>4200</v>
      </c>
      <c r="F11" s="39">
        <v>763.95</v>
      </c>
      <c r="G11" s="31"/>
      <c r="H11" s="32">
        <f t="shared" si="0"/>
        <v>4200</v>
      </c>
      <c r="I11" s="40"/>
      <c r="J11" s="33">
        <f t="shared" si="1"/>
        <v>63767.399999999994</v>
      </c>
      <c r="K11" s="34"/>
    </row>
    <row r="12" spans="1:11" ht="18" customHeight="1" x14ac:dyDescent="0.25">
      <c r="A12" s="7"/>
      <c r="B12" s="8"/>
      <c r="C12" s="54" t="s">
        <v>55</v>
      </c>
      <c r="D12" s="8"/>
      <c r="E12" s="55">
        <f t="shared" ref="E12:I12" si="2">SUM(E8:E11)</f>
        <v>19200</v>
      </c>
      <c r="F12" s="55">
        <f t="shared" si="2"/>
        <v>3239</v>
      </c>
      <c r="G12" s="55">
        <f t="shared" si="2"/>
        <v>0</v>
      </c>
      <c r="H12" s="55">
        <f t="shared" si="2"/>
        <v>19200</v>
      </c>
      <c r="I12" s="55">
        <f t="shared" si="2"/>
        <v>0</v>
      </c>
      <c r="J12" s="55">
        <f>SUM(J8:J11)</f>
        <v>288468</v>
      </c>
      <c r="K12" s="10"/>
    </row>
    <row r="13" spans="1:11" ht="18" customHeight="1" x14ac:dyDescent="0.25">
      <c r="A13" s="7"/>
      <c r="B13" s="8"/>
      <c r="C13" s="8"/>
      <c r="D13" s="8"/>
      <c r="E13" s="14">
        <f>E12*12</f>
        <v>230400</v>
      </c>
      <c r="F13" s="14">
        <f>F12*12</f>
        <v>38868</v>
      </c>
      <c r="G13" s="14">
        <f>G12*12</f>
        <v>0</v>
      </c>
      <c r="H13" s="14">
        <f>H12</f>
        <v>19200</v>
      </c>
      <c r="I13" s="14">
        <f>I12</f>
        <v>0</v>
      </c>
      <c r="J13" s="14">
        <f>J12</f>
        <v>288468</v>
      </c>
      <c r="K13" s="10"/>
    </row>
    <row r="14" spans="1:11" ht="18" customHeight="1" x14ac:dyDescent="0.25">
      <c r="A14" s="7"/>
      <c r="B14" s="8"/>
      <c r="C14" s="8"/>
      <c r="D14" s="8"/>
      <c r="E14" s="14"/>
      <c r="F14" s="14"/>
      <c r="G14" s="14"/>
      <c r="H14" s="14"/>
      <c r="I14" s="14"/>
      <c r="J14" s="14"/>
      <c r="K14" s="10"/>
    </row>
    <row r="15" spans="1:11" ht="18" customHeight="1" x14ac:dyDescent="0.25">
      <c r="A15" s="7"/>
      <c r="B15" s="8"/>
      <c r="C15" s="8"/>
      <c r="D15" s="8"/>
      <c r="E15" s="13"/>
      <c r="F15" s="13"/>
      <c r="G15" s="13"/>
      <c r="H15" s="13"/>
      <c r="I15" s="13"/>
      <c r="J15" s="13"/>
      <c r="K15" s="10"/>
    </row>
    <row r="16" spans="1:11" ht="18" customHeight="1" x14ac:dyDescent="0.25">
      <c r="A16" s="7"/>
      <c r="B16" s="8"/>
      <c r="C16" s="8"/>
      <c r="D16" s="8"/>
      <c r="E16" s="13"/>
      <c r="F16" s="13"/>
      <c r="G16" s="13"/>
      <c r="H16" s="13"/>
      <c r="I16" s="13"/>
      <c r="J16" s="13"/>
      <c r="K16" s="10"/>
    </row>
    <row r="17" spans="1:11" ht="18" customHeight="1" x14ac:dyDescent="0.25">
      <c r="A17" s="7"/>
      <c r="B17" s="8"/>
      <c r="C17" s="8"/>
      <c r="D17" s="8"/>
      <c r="E17" s="13"/>
      <c r="F17" s="13"/>
      <c r="G17" s="13"/>
      <c r="H17" s="13"/>
      <c r="I17" s="13"/>
      <c r="J17" s="13"/>
      <c r="K17" s="10"/>
    </row>
    <row r="18" spans="1:11" ht="18" customHeight="1" x14ac:dyDescent="0.25">
      <c r="A18" s="7"/>
      <c r="B18" s="8"/>
      <c r="C18" s="8"/>
      <c r="D18" s="8"/>
      <c r="E18" s="13"/>
      <c r="F18" s="13"/>
      <c r="G18" s="13"/>
      <c r="H18" s="13"/>
      <c r="I18" s="13"/>
      <c r="J18" s="13"/>
      <c r="K18" s="10"/>
    </row>
    <row r="19" spans="1:11" ht="18" customHeight="1" x14ac:dyDescent="0.25">
      <c r="A19" s="7"/>
      <c r="B19" s="8"/>
      <c r="C19" s="8"/>
      <c r="D19" s="8"/>
      <c r="E19" s="13"/>
      <c r="F19" s="13"/>
      <c r="G19" s="13"/>
      <c r="H19" s="13"/>
      <c r="I19" s="13"/>
      <c r="J19" s="13"/>
      <c r="K19" s="10"/>
    </row>
    <row r="20" spans="1:11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  <c r="K20" s="10"/>
    </row>
    <row r="21" spans="1:11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10"/>
      <c r="K898" s="10"/>
    </row>
    <row r="899" spans="1:11" ht="18" customHeight="1" x14ac:dyDescent="0.25">
      <c r="A899" s="7"/>
      <c r="B899" s="8"/>
      <c r="C899" s="8"/>
      <c r="D899" s="8"/>
      <c r="E899" s="8"/>
      <c r="F899" s="8"/>
      <c r="G899" s="8"/>
      <c r="H899" s="8"/>
      <c r="I899" s="8"/>
      <c r="J899" s="10"/>
      <c r="K899" s="10"/>
    </row>
    <row r="900" spans="1:11" ht="18" customHeight="1" x14ac:dyDescent="0.25">
      <c r="A900" s="7"/>
      <c r="B900" s="8"/>
      <c r="C900" s="8"/>
      <c r="D900" s="8"/>
      <c r="E900" s="8"/>
      <c r="F900" s="8"/>
      <c r="G900" s="8"/>
      <c r="H900" s="8"/>
      <c r="I900" s="8"/>
      <c r="J900" s="10"/>
      <c r="K900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57"/>
  <sheetViews>
    <sheetView workbookViewId="0">
      <selection activeCell="A3" sqref="A3:J3"/>
    </sheetView>
  </sheetViews>
  <sheetFormatPr baseColWidth="10" defaultColWidth="14.42578125" defaultRowHeight="15" x14ac:dyDescent="0.25"/>
  <cols>
    <col min="1" max="1" width="8.140625" style="1" customWidth="1"/>
    <col min="2" max="2" width="23.85546875" style="1" customWidth="1"/>
    <col min="3" max="3" width="25.5703125" style="1" customWidth="1"/>
    <col min="4" max="4" width="9.7109375" style="1" customWidth="1"/>
    <col min="5" max="5" width="16.5703125" style="1" customWidth="1"/>
    <col min="6" max="6" width="15" style="1" customWidth="1"/>
    <col min="7" max="7" width="15.140625" style="1" customWidth="1"/>
    <col min="8" max="9" width="17.5703125" style="1" customWidth="1"/>
    <col min="10" max="10" width="15.85546875" style="1" customWidth="1"/>
    <col min="11" max="11" width="61.140625" style="1" customWidth="1"/>
    <col min="12" max="16384" width="14.42578125" style="1"/>
  </cols>
  <sheetData>
    <row r="1" spans="1:10" ht="24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8" customHeight="1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8" customHeight="1" x14ac:dyDescent="0.3">
      <c r="A4" s="90" t="s">
        <v>97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8" customHeight="1" thickBot="1" x14ac:dyDescent="0.35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 ht="18" customHeight="1" thickBot="1" x14ac:dyDescent="0.3">
      <c r="A6" s="91" t="s">
        <v>1</v>
      </c>
      <c r="B6" s="93" t="s">
        <v>72</v>
      </c>
      <c r="C6" s="95" t="s">
        <v>48</v>
      </c>
      <c r="D6" s="97" t="s">
        <v>2</v>
      </c>
      <c r="E6" s="99" t="s">
        <v>3</v>
      </c>
      <c r="F6" s="100"/>
      <c r="G6" s="100"/>
      <c r="H6" s="100"/>
      <c r="I6" s="100"/>
      <c r="J6" s="101" t="s">
        <v>63</v>
      </c>
    </row>
    <row r="7" spans="1:10" ht="36.75" customHeight="1" thickBot="1" x14ac:dyDescent="0.3">
      <c r="A7" s="92"/>
      <c r="B7" s="94"/>
      <c r="C7" s="96"/>
      <c r="D7" s="98"/>
      <c r="E7" s="16" t="s">
        <v>4</v>
      </c>
      <c r="F7" s="17" t="s">
        <v>5</v>
      </c>
      <c r="G7" s="18" t="s">
        <v>8</v>
      </c>
      <c r="H7" s="18" t="s">
        <v>6</v>
      </c>
      <c r="I7" s="18" t="s">
        <v>9</v>
      </c>
      <c r="J7" s="102"/>
    </row>
    <row r="8" spans="1:10" ht="24" customHeight="1" x14ac:dyDescent="0.25">
      <c r="A8" s="3">
        <v>1</v>
      </c>
      <c r="B8" s="2" t="s">
        <v>29</v>
      </c>
      <c r="C8" s="2" t="s">
        <v>96</v>
      </c>
      <c r="D8" s="3" t="s">
        <v>11</v>
      </c>
      <c r="E8" s="4">
        <v>4200</v>
      </c>
      <c r="F8" s="4">
        <v>763.95</v>
      </c>
      <c r="G8" s="4"/>
      <c r="H8" s="4">
        <f>E8/30*30</f>
        <v>4200</v>
      </c>
      <c r="I8" s="4"/>
      <c r="J8" s="4">
        <f>12*(E8+F8+G8)+H8+I8</f>
        <v>63767.399999999994</v>
      </c>
    </row>
    <row r="9" spans="1:10" ht="18" customHeight="1" x14ac:dyDescent="0.25">
      <c r="A9" s="7"/>
      <c r="B9" s="8"/>
      <c r="C9" s="22" t="s">
        <v>55</v>
      </c>
      <c r="D9" s="8"/>
      <c r="E9" s="9">
        <f t="shared" ref="E9:J9" si="0">SUM(E8:E8)</f>
        <v>4200</v>
      </c>
      <c r="F9" s="9">
        <f t="shared" si="0"/>
        <v>763.95</v>
      </c>
      <c r="G9" s="9">
        <f t="shared" si="0"/>
        <v>0</v>
      </c>
      <c r="H9" s="9">
        <f t="shared" si="0"/>
        <v>4200</v>
      </c>
      <c r="I9" s="9">
        <f t="shared" si="0"/>
        <v>0</v>
      </c>
      <c r="J9" s="9">
        <f t="shared" si="0"/>
        <v>63767.399999999994</v>
      </c>
    </row>
    <row r="10" spans="1:10" ht="18" customHeight="1" x14ac:dyDescent="0.25">
      <c r="A10" s="7"/>
      <c r="B10" s="8"/>
      <c r="C10" s="8"/>
      <c r="D10" s="8"/>
      <c r="E10" s="9">
        <f>E9*12</f>
        <v>50400</v>
      </c>
      <c r="F10" s="9">
        <f>F9*12</f>
        <v>9167.4000000000015</v>
      </c>
      <c r="G10" s="9">
        <f>G9*12</f>
        <v>0</v>
      </c>
      <c r="H10" s="9">
        <f>H9</f>
        <v>4200</v>
      </c>
      <c r="I10" s="9">
        <f>I9</f>
        <v>0</v>
      </c>
      <c r="J10" s="9">
        <f>J9</f>
        <v>63767.399999999994</v>
      </c>
    </row>
    <row r="11" spans="1:10" ht="18" customHeight="1" x14ac:dyDescent="0.25">
      <c r="A11" s="7"/>
      <c r="B11" s="8"/>
      <c r="C11" s="8"/>
      <c r="D11" s="8"/>
      <c r="E11" s="9"/>
      <c r="F11" s="9"/>
      <c r="G11" s="9"/>
      <c r="H11" s="9"/>
      <c r="I11" s="9"/>
      <c r="J11" s="9"/>
    </row>
    <row r="12" spans="1:10" ht="18" customHeight="1" x14ac:dyDescent="0.25">
      <c r="A12" s="7"/>
      <c r="B12" s="8"/>
      <c r="C12" s="8"/>
      <c r="D12" s="8"/>
      <c r="E12" s="9"/>
      <c r="F12" s="9"/>
      <c r="G12" s="9"/>
      <c r="H12" s="9"/>
      <c r="I12" s="9"/>
      <c r="J12" s="9"/>
    </row>
    <row r="13" spans="1:10" ht="18" customHeight="1" x14ac:dyDescent="0.25">
      <c r="A13" s="7"/>
      <c r="B13" s="8"/>
      <c r="C13" s="8"/>
      <c r="D13" s="8"/>
      <c r="E13" s="9"/>
      <c r="F13" s="9"/>
      <c r="G13" s="9"/>
      <c r="H13" s="9"/>
      <c r="I13" s="9"/>
      <c r="J13" s="9"/>
    </row>
    <row r="14" spans="1:10" ht="18" customHeight="1" x14ac:dyDescent="0.25">
      <c r="A14" s="7"/>
      <c r="B14" s="8"/>
      <c r="C14" s="8"/>
      <c r="D14" s="8"/>
      <c r="E14" s="9"/>
      <c r="F14" s="9"/>
      <c r="G14" s="9"/>
      <c r="H14" s="9"/>
      <c r="I14" s="9"/>
      <c r="J14" s="9"/>
    </row>
    <row r="15" spans="1:10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</row>
    <row r="16" spans="1:10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</row>
    <row r="17" spans="1:10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</row>
    <row r="18" spans="1:10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</row>
    <row r="19" spans="1:10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</row>
    <row r="20" spans="1:10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</row>
    <row r="21" spans="1:10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</row>
    <row r="22" spans="1:10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</row>
    <row r="23" spans="1:10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</row>
    <row r="24" spans="1:10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</row>
    <row r="25" spans="1:10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</row>
    <row r="26" spans="1:10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</row>
    <row r="27" spans="1:10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</row>
    <row r="28" spans="1:10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</row>
    <row r="29" spans="1:10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</row>
    <row r="30" spans="1:10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</row>
    <row r="31" spans="1:10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</row>
    <row r="32" spans="1:10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</row>
    <row r="33" spans="1:10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</row>
    <row r="34" spans="1:10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</row>
    <row r="35" spans="1:10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</row>
    <row r="36" spans="1:10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</row>
    <row r="37" spans="1:10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</row>
    <row r="38" spans="1:10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</row>
    <row r="39" spans="1:10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</row>
    <row r="40" spans="1:10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</row>
    <row r="41" spans="1:10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</row>
    <row r="42" spans="1:10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</row>
    <row r="43" spans="1:10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</row>
    <row r="44" spans="1:10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</row>
    <row r="45" spans="1:10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</row>
    <row r="46" spans="1:10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</row>
    <row r="47" spans="1:10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</row>
    <row r="48" spans="1:10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</row>
    <row r="49" spans="1:10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</row>
    <row r="50" spans="1:10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</row>
    <row r="51" spans="1:10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</row>
    <row r="52" spans="1:10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</row>
    <row r="53" spans="1:10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</row>
    <row r="54" spans="1:10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</row>
    <row r="55" spans="1:10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</row>
    <row r="56" spans="1:10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</row>
    <row r="57" spans="1:10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</row>
    <row r="58" spans="1:10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</row>
    <row r="59" spans="1:10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</row>
    <row r="60" spans="1:10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</row>
    <row r="61" spans="1:10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</row>
    <row r="62" spans="1:10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</row>
    <row r="63" spans="1:10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</row>
    <row r="64" spans="1:10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</row>
    <row r="65" spans="1:10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</row>
    <row r="66" spans="1:10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</row>
    <row r="67" spans="1:10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</row>
    <row r="68" spans="1:10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</row>
    <row r="69" spans="1:10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</row>
    <row r="70" spans="1:10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</row>
    <row r="71" spans="1:10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</row>
    <row r="72" spans="1:10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</row>
    <row r="73" spans="1:10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</row>
    <row r="74" spans="1:10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</row>
    <row r="75" spans="1:10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</row>
    <row r="76" spans="1:10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</row>
    <row r="77" spans="1:10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</row>
    <row r="78" spans="1:10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</row>
    <row r="79" spans="1:10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</row>
    <row r="80" spans="1:10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</row>
    <row r="81" spans="1:10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</row>
    <row r="82" spans="1:10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</row>
    <row r="83" spans="1:10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</row>
    <row r="84" spans="1:10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</row>
    <row r="85" spans="1:10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</row>
    <row r="86" spans="1:10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</row>
    <row r="87" spans="1:10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</row>
    <row r="88" spans="1:10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</row>
    <row r="89" spans="1:10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</row>
    <row r="90" spans="1:10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</row>
    <row r="91" spans="1:10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</row>
    <row r="92" spans="1:10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</row>
    <row r="93" spans="1:10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</row>
    <row r="94" spans="1:10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</row>
    <row r="95" spans="1:10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</row>
    <row r="96" spans="1:10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</row>
    <row r="97" spans="1:10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</row>
    <row r="98" spans="1:10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</row>
    <row r="99" spans="1:10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</row>
    <row r="100" spans="1:10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</row>
    <row r="101" spans="1:10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</row>
    <row r="102" spans="1:10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</row>
    <row r="103" spans="1:10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</row>
    <row r="104" spans="1:10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</row>
    <row r="105" spans="1:10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</row>
    <row r="106" spans="1:10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</row>
    <row r="107" spans="1:10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</row>
    <row r="108" spans="1:10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</row>
    <row r="109" spans="1:10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</row>
    <row r="110" spans="1:10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</row>
    <row r="111" spans="1:10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</row>
    <row r="112" spans="1:10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</row>
    <row r="113" spans="1:10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</row>
    <row r="114" spans="1:10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</row>
    <row r="115" spans="1:10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</row>
    <row r="116" spans="1:10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</row>
    <row r="117" spans="1:10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</row>
    <row r="118" spans="1:10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</row>
    <row r="119" spans="1:10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</row>
    <row r="120" spans="1:10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</row>
    <row r="121" spans="1:10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</row>
    <row r="122" spans="1:10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</row>
    <row r="123" spans="1:10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</row>
    <row r="124" spans="1:10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</row>
    <row r="125" spans="1:10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</row>
    <row r="126" spans="1:10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</row>
    <row r="127" spans="1:10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</row>
    <row r="128" spans="1:10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</row>
    <row r="129" spans="1:10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</row>
    <row r="130" spans="1:10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</row>
    <row r="131" spans="1:10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</row>
    <row r="132" spans="1:10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</row>
    <row r="133" spans="1:10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</row>
    <row r="134" spans="1:10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</row>
    <row r="135" spans="1:10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</row>
    <row r="136" spans="1:10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</row>
    <row r="137" spans="1:10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</row>
    <row r="138" spans="1:10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</row>
    <row r="139" spans="1:10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</row>
    <row r="140" spans="1:10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</row>
    <row r="141" spans="1:10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</row>
    <row r="142" spans="1:10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</row>
    <row r="143" spans="1:10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</row>
    <row r="144" spans="1:10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</row>
    <row r="145" spans="1:10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</row>
    <row r="146" spans="1:10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</row>
    <row r="147" spans="1:10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</row>
    <row r="148" spans="1:10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</row>
    <row r="149" spans="1:10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</row>
    <row r="150" spans="1:10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</row>
    <row r="151" spans="1:10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</row>
    <row r="152" spans="1:10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</row>
    <row r="153" spans="1:10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</row>
    <row r="154" spans="1:10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</row>
    <row r="155" spans="1:10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</row>
    <row r="156" spans="1:10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</row>
    <row r="157" spans="1:10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</row>
    <row r="158" spans="1:10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</row>
    <row r="159" spans="1:10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</row>
    <row r="160" spans="1:10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</row>
    <row r="161" spans="1:10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</row>
    <row r="162" spans="1:10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</row>
    <row r="163" spans="1:10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</row>
    <row r="164" spans="1:10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</row>
    <row r="165" spans="1:10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</row>
    <row r="166" spans="1:10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</row>
    <row r="167" spans="1:10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</row>
    <row r="168" spans="1:10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</row>
    <row r="169" spans="1:10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</row>
    <row r="170" spans="1:10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</row>
    <row r="171" spans="1:10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</row>
    <row r="172" spans="1:10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</row>
    <row r="173" spans="1:10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</row>
    <row r="174" spans="1:10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</row>
    <row r="175" spans="1:10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</row>
    <row r="176" spans="1:10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</row>
    <row r="177" spans="1:10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</row>
    <row r="178" spans="1:10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</row>
    <row r="179" spans="1:10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</row>
    <row r="180" spans="1:10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</row>
    <row r="181" spans="1:10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</row>
    <row r="182" spans="1:10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</row>
    <row r="183" spans="1:10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</row>
    <row r="184" spans="1:10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</row>
    <row r="185" spans="1:10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</row>
    <row r="186" spans="1:10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</row>
    <row r="187" spans="1:10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</row>
    <row r="188" spans="1:10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</row>
    <row r="189" spans="1:10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</row>
    <row r="190" spans="1:10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</row>
    <row r="191" spans="1:10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</row>
    <row r="192" spans="1:10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</row>
    <row r="193" spans="1:10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</row>
    <row r="194" spans="1:10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</row>
    <row r="195" spans="1:10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</row>
    <row r="196" spans="1:10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</row>
    <row r="197" spans="1:10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</row>
    <row r="198" spans="1:10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</row>
    <row r="199" spans="1:10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</row>
    <row r="200" spans="1:10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</row>
    <row r="201" spans="1:10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</row>
    <row r="202" spans="1:10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</row>
    <row r="203" spans="1:10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</row>
    <row r="204" spans="1:10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</row>
    <row r="205" spans="1:10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</row>
    <row r="206" spans="1:10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</row>
    <row r="207" spans="1:10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</row>
    <row r="208" spans="1:10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</row>
    <row r="209" spans="1:10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</row>
    <row r="210" spans="1:10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</row>
    <row r="211" spans="1:10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</row>
    <row r="212" spans="1:10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</row>
    <row r="213" spans="1:10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</row>
    <row r="214" spans="1:10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</row>
    <row r="215" spans="1:10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</row>
    <row r="216" spans="1:10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</row>
    <row r="217" spans="1:10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</row>
    <row r="218" spans="1:10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</row>
    <row r="219" spans="1:10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</row>
    <row r="220" spans="1:10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</row>
    <row r="221" spans="1:10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</row>
    <row r="222" spans="1:10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</row>
    <row r="223" spans="1:10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</row>
    <row r="224" spans="1:10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</row>
    <row r="225" spans="1:10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</row>
    <row r="226" spans="1:10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</row>
    <row r="227" spans="1:10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</row>
    <row r="228" spans="1:10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</row>
    <row r="229" spans="1:10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</row>
    <row r="230" spans="1:10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</row>
    <row r="231" spans="1:10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</row>
    <row r="232" spans="1:10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</row>
    <row r="233" spans="1:10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</row>
    <row r="234" spans="1:10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</row>
    <row r="235" spans="1:10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</row>
    <row r="236" spans="1:10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</row>
    <row r="237" spans="1:10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</row>
    <row r="238" spans="1:10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</row>
    <row r="239" spans="1:10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</row>
    <row r="240" spans="1:10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</row>
    <row r="241" spans="1:10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</row>
    <row r="242" spans="1:10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</row>
    <row r="243" spans="1:10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</row>
    <row r="244" spans="1:10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</row>
    <row r="245" spans="1:10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</row>
    <row r="246" spans="1:10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</row>
    <row r="247" spans="1:10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</row>
    <row r="248" spans="1:10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</row>
    <row r="249" spans="1:10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</row>
    <row r="250" spans="1:10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</row>
    <row r="251" spans="1:10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</row>
    <row r="252" spans="1:10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</row>
    <row r="253" spans="1:10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</row>
    <row r="254" spans="1:10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</row>
    <row r="255" spans="1:10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</row>
    <row r="256" spans="1:10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</row>
    <row r="257" spans="1:10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</row>
    <row r="258" spans="1:10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</row>
    <row r="259" spans="1:10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</row>
    <row r="260" spans="1:10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</row>
    <row r="261" spans="1:10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</row>
    <row r="262" spans="1:10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</row>
    <row r="263" spans="1:10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</row>
    <row r="264" spans="1:10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</row>
    <row r="265" spans="1:10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</row>
    <row r="266" spans="1:10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</row>
    <row r="267" spans="1:10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</row>
    <row r="268" spans="1:10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</row>
    <row r="269" spans="1:10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</row>
    <row r="270" spans="1:10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</row>
    <row r="271" spans="1:10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</row>
    <row r="272" spans="1:10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</row>
    <row r="273" spans="1:10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</row>
    <row r="274" spans="1:10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</row>
    <row r="275" spans="1:10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</row>
    <row r="276" spans="1:10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</row>
    <row r="277" spans="1:10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</row>
    <row r="278" spans="1:10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</row>
    <row r="279" spans="1:10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</row>
    <row r="280" spans="1:10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</row>
    <row r="281" spans="1:10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</row>
    <row r="282" spans="1:10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</row>
    <row r="283" spans="1:10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</row>
    <row r="284" spans="1:10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</row>
    <row r="285" spans="1:10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</row>
    <row r="286" spans="1:10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</row>
    <row r="287" spans="1:10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</row>
    <row r="288" spans="1:10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</row>
    <row r="289" spans="1:10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</row>
    <row r="290" spans="1:10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</row>
    <row r="291" spans="1:10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</row>
    <row r="292" spans="1:10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</row>
    <row r="293" spans="1:10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</row>
    <row r="294" spans="1:10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</row>
    <row r="295" spans="1:10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</row>
    <row r="296" spans="1:10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</row>
    <row r="297" spans="1:10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</row>
    <row r="298" spans="1:10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</row>
    <row r="299" spans="1:10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</row>
    <row r="300" spans="1:10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</row>
    <row r="301" spans="1:10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</row>
    <row r="302" spans="1:10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</row>
    <row r="303" spans="1:10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</row>
    <row r="304" spans="1:10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</row>
    <row r="305" spans="1:10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</row>
    <row r="306" spans="1:10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</row>
    <row r="307" spans="1:10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</row>
    <row r="308" spans="1:10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</row>
    <row r="309" spans="1:10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</row>
    <row r="310" spans="1:10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</row>
    <row r="311" spans="1:10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</row>
    <row r="312" spans="1:10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</row>
    <row r="313" spans="1:10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</row>
    <row r="314" spans="1:10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</row>
    <row r="315" spans="1:10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</row>
    <row r="316" spans="1:10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</row>
    <row r="317" spans="1:10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</row>
    <row r="318" spans="1:10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</row>
    <row r="319" spans="1:10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</row>
    <row r="320" spans="1:10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</row>
    <row r="321" spans="1:10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</row>
    <row r="322" spans="1:10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</row>
    <row r="323" spans="1:10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</row>
    <row r="324" spans="1:10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</row>
    <row r="325" spans="1:10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</row>
    <row r="326" spans="1:10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</row>
    <row r="327" spans="1:10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</row>
    <row r="328" spans="1:10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</row>
    <row r="329" spans="1:10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</row>
    <row r="330" spans="1:10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</row>
    <row r="331" spans="1:10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</row>
    <row r="332" spans="1:10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</row>
    <row r="333" spans="1:10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</row>
    <row r="334" spans="1:10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</row>
    <row r="335" spans="1:10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</row>
    <row r="336" spans="1:10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</row>
    <row r="337" spans="1:10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</row>
    <row r="338" spans="1:10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</row>
    <row r="339" spans="1:10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</row>
    <row r="340" spans="1:10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</row>
    <row r="341" spans="1:10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</row>
    <row r="342" spans="1:10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</row>
    <row r="343" spans="1:10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</row>
    <row r="344" spans="1:10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</row>
    <row r="345" spans="1:10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</row>
    <row r="346" spans="1:10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</row>
    <row r="347" spans="1:10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</row>
    <row r="348" spans="1:10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</row>
    <row r="349" spans="1:10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</row>
    <row r="350" spans="1:10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</row>
    <row r="351" spans="1:10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</row>
    <row r="352" spans="1:10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</row>
    <row r="353" spans="1:10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</row>
    <row r="354" spans="1:10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</row>
    <row r="355" spans="1:10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</row>
    <row r="356" spans="1:10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</row>
    <row r="357" spans="1:10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</row>
    <row r="358" spans="1:10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</row>
    <row r="359" spans="1:10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</row>
    <row r="360" spans="1:10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</row>
    <row r="361" spans="1:10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</row>
    <row r="362" spans="1:10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</row>
    <row r="363" spans="1:10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</row>
    <row r="364" spans="1:10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</row>
    <row r="365" spans="1:10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</row>
    <row r="366" spans="1:10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</row>
    <row r="367" spans="1:10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</row>
    <row r="368" spans="1:10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</row>
    <row r="369" spans="1:10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</row>
    <row r="370" spans="1:10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</row>
    <row r="371" spans="1:10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</row>
    <row r="372" spans="1:10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</row>
    <row r="373" spans="1:10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</row>
    <row r="374" spans="1:10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</row>
    <row r="375" spans="1:10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</row>
    <row r="376" spans="1:10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</row>
    <row r="377" spans="1:10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</row>
    <row r="378" spans="1:10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</row>
    <row r="379" spans="1:10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</row>
    <row r="380" spans="1:10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</row>
    <row r="381" spans="1:10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</row>
    <row r="382" spans="1:10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</row>
    <row r="383" spans="1:10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</row>
    <row r="384" spans="1:10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</row>
    <row r="385" spans="1:10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</row>
    <row r="386" spans="1:10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</row>
    <row r="387" spans="1:10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</row>
    <row r="388" spans="1:10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</row>
    <row r="389" spans="1:10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</row>
    <row r="390" spans="1:10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</row>
    <row r="391" spans="1:10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</row>
    <row r="392" spans="1:10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</row>
    <row r="393" spans="1:10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</row>
    <row r="394" spans="1:10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</row>
    <row r="395" spans="1:10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</row>
    <row r="396" spans="1:10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</row>
    <row r="397" spans="1:10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</row>
    <row r="398" spans="1:10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</row>
    <row r="399" spans="1:10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</row>
    <row r="400" spans="1:10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</row>
    <row r="401" spans="1:10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</row>
    <row r="402" spans="1:10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</row>
    <row r="403" spans="1:10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</row>
    <row r="404" spans="1:10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</row>
    <row r="405" spans="1:10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</row>
    <row r="406" spans="1:10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</row>
    <row r="407" spans="1:10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</row>
    <row r="408" spans="1:10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</row>
    <row r="409" spans="1:10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</row>
    <row r="410" spans="1:10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</row>
    <row r="411" spans="1:10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</row>
    <row r="412" spans="1:10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</row>
    <row r="413" spans="1:10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</row>
    <row r="414" spans="1:10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</row>
    <row r="415" spans="1:10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</row>
    <row r="416" spans="1:10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</row>
    <row r="417" spans="1:10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</row>
    <row r="418" spans="1:10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</row>
    <row r="419" spans="1:10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</row>
    <row r="420" spans="1:10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</row>
    <row r="421" spans="1:10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</row>
    <row r="422" spans="1:10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</row>
    <row r="423" spans="1:10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</row>
    <row r="424" spans="1:10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</row>
    <row r="425" spans="1:10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</row>
    <row r="426" spans="1:10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</row>
    <row r="427" spans="1:10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</row>
    <row r="428" spans="1:10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</row>
    <row r="429" spans="1:10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</row>
    <row r="430" spans="1:10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</row>
    <row r="431" spans="1:10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</row>
    <row r="432" spans="1:10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</row>
    <row r="433" spans="1:10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</row>
    <row r="434" spans="1:10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</row>
    <row r="435" spans="1:10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</row>
    <row r="436" spans="1:10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</row>
    <row r="437" spans="1:10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</row>
    <row r="438" spans="1:10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</row>
    <row r="439" spans="1:10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</row>
    <row r="440" spans="1:10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</row>
    <row r="441" spans="1:10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</row>
    <row r="442" spans="1:10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</row>
    <row r="443" spans="1:10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</row>
    <row r="444" spans="1:10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</row>
    <row r="445" spans="1:10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</row>
    <row r="446" spans="1:10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</row>
    <row r="447" spans="1:10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</row>
    <row r="448" spans="1:10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</row>
    <row r="449" spans="1:10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</row>
    <row r="450" spans="1:10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</row>
    <row r="451" spans="1:10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</row>
    <row r="452" spans="1:10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</row>
    <row r="453" spans="1:10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</row>
    <row r="454" spans="1:10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</row>
    <row r="455" spans="1:10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</row>
    <row r="456" spans="1:10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</row>
    <row r="457" spans="1:10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</row>
    <row r="458" spans="1:10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</row>
    <row r="459" spans="1:10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</row>
    <row r="460" spans="1:10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</row>
    <row r="461" spans="1:10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</row>
    <row r="462" spans="1:10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</row>
    <row r="463" spans="1:10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</row>
    <row r="464" spans="1:10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</row>
    <row r="465" spans="1:10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</row>
    <row r="466" spans="1:10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</row>
    <row r="467" spans="1:10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</row>
    <row r="468" spans="1:10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</row>
    <row r="469" spans="1:10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</row>
    <row r="470" spans="1:10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</row>
    <row r="471" spans="1:10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</row>
    <row r="472" spans="1:10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</row>
    <row r="473" spans="1:10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</row>
    <row r="474" spans="1:10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</row>
    <row r="475" spans="1:10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</row>
    <row r="476" spans="1:10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</row>
    <row r="477" spans="1:10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</row>
    <row r="478" spans="1:10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</row>
    <row r="479" spans="1:10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</row>
    <row r="480" spans="1:10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</row>
    <row r="481" spans="1:10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</row>
    <row r="482" spans="1:10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</row>
    <row r="483" spans="1:10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</row>
    <row r="484" spans="1:10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</row>
    <row r="485" spans="1:10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</row>
    <row r="486" spans="1:10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</row>
    <row r="487" spans="1:10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</row>
    <row r="488" spans="1:10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</row>
    <row r="489" spans="1:10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</row>
    <row r="490" spans="1:10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</row>
    <row r="491" spans="1:10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</row>
    <row r="492" spans="1:10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</row>
    <row r="493" spans="1:10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</row>
    <row r="494" spans="1:10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</row>
    <row r="495" spans="1:10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</row>
    <row r="496" spans="1:10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</row>
    <row r="497" spans="1:10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</row>
    <row r="498" spans="1:10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</row>
    <row r="499" spans="1:10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</row>
    <row r="500" spans="1:10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</row>
    <row r="501" spans="1:10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</row>
    <row r="502" spans="1:10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</row>
    <row r="503" spans="1:10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</row>
    <row r="504" spans="1:10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</row>
    <row r="505" spans="1:10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</row>
    <row r="506" spans="1:10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</row>
    <row r="507" spans="1:10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</row>
    <row r="508" spans="1:10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</row>
    <row r="509" spans="1:10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</row>
    <row r="510" spans="1:10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</row>
    <row r="511" spans="1:10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</row>
    <row r="512" spans="1:10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</row>
    <row r="513" spans="1:10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</row>
    <row r="514" spans="1:10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</row>
    <row r="515" spans="1:10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</row>
    <row r="516" spans="1:10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</row>
    <row r="517" spans="1:10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</row>
    <row r="518" spans="1:10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</row>
    <row r="519" spans="1:10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</row>
    <row r="520" spans="1:10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</row>
    <row r="521" spans="1:10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</row>
    <row r="522" spans="1:10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</row>
    <row r="523" spans="1:10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</row>
    <row r="524" spans="1:10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</row>
    <row r="525" spans="1:10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</row>
    <row r="526" spans="1:10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</row>
    <row r="527" spans="1:10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</row>
    <row r="528" spans="1:10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</row>
    <row r="529" spans="1:10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</row>
    <row r="530" spans="1:10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</row>
    <row r="531" spans="1:10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</row>
    <row r="532" spans="1:10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</row>
    <row r="533" spans="1:10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</row>
    <row r="534" spans="1:10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</row>
    <row r="535" spans="1:10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</row>
    <row r="536" spans="1:10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</row>
    <row r="537" spans="1:10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</row>
    <row r="538" spans="1:10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</row>
    <row r="539" spans="1:10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</row>
    <row r="540" spans="1:10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</row>
    <row r="541" spans="1:10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</row>
    <row r="542" spans="1:10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</row>
    <row r="543" spans="1:10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</row>
    <row r="544" spans="1:10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</row>
    <row r="545" spans="1:10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</row>
    <row r="546" spans="1:10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</row>
    <row r="547" spans="1:10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</row>
    <row r="548" spans="1:10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</row>
    <row r="549" spans="1:10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</row>
    <row r="550" spans="1:10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</row>
    <row r="551" spans="1:10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</row>
    <row r="552" spans="1:10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</row>
    <row r="553" spans="1:10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</row>
    <row r="554" spans="1:10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</row>
    <row r="555" spans="1:10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</row>
    <row r="556" spans="1:10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</row>
    <row r="557" spans="1:10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</row>
    <row r="558" spans="1:10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</row>
    <row r="559" spans="1:10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</row>
    <row r="560" spans="1:10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</row>
    <row r="561" spans="1:10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</row>
    <row r="562" spans="1:10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</row>
    <row r="563" spans="1:10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</row>
    <row r="564" spans="1:10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</row>
    <row r="565" spans="1:10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</row>
    <row r="566" spans="1:10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</row>
    <row r="567" spans="1:10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</row>
    <row r="568" spans="1:10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</row>
    <row r="569" spans="1:10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</row>
    <row r="570" spans="1:10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</row>
    <row r="571" spans="1:10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</row>
    <row r="572" spans="1:10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</row>
    <row r="573" spans="1:10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</row>
    <row r="574" spans="1:10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</row>
    <row r="575" spans="1:10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</row>
    <row r="576" spans="1:10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</row>
    <row r="577" spans="1:10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</row>
    <row r="578" spans="1:10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</row>
    <row r="579" spans="1:10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</row>
    <row r="580" spans="1:10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</row>
    <row r="581" spans="1:10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</row>
    <row r="582" spans="1:10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</row>
    <row r="583" spans="1:10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</row>
    <row r="584" spans="1:10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</row>
    <row r="585" spans="1:10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</row>
    <row r="586" spans="1:10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</row>
    <row r="587" spans="1:10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</row>
    <row r="588" spans="1:10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</row>
    <row r="589" spans="1:10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</row>
    <row r="590" spans="1:10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</row>
    <row r="591" spans="1:10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</row>
    <row r="592" spans="1:10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</row>
    <row r="593" spans="1:10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</row>
    <row r="594" spans="1:10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</row>
    <row r="595" spans="1:10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</row>
    <row r="596" spans="1:10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</row>
    <row r="597" spans="1:10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</row>
    <row r="598" spans="1:10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</row>
    <row r="599" spans="1:10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</row>
    <row r="600" spans="1:10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</row>
    <row r="601" spans="1:10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</row>
    <row r="602" spans="1:10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</row>
    <row r="603" spans="1:10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</row>
    <row r="604" spans="1:10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</row>
    <row r="605" spans="1:10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</row>
    <row r="606" spans="1:10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</row>
    <row r="607" spans="1:10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</row>
    <row r="608" spans="1:10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</row>
    <row r="609" spans="1:10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</row>
    <row r="610" spans="1:10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</row>
    <row r="611" spans="1:10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</row>
    <row r="612" spans="1:10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</row>
    <row r="613" spans="1:10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</row>
    <row r="614" spans="1:10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</row>
    <row r="615" spans="1:10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</row>
    <row r="616" spans="1:10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</row>
    <row r="617" spans="1:10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</row>
    <row r="618" spans="1:10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</row>
    <row r="619" spans="1:10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</row>
    <row r="620" spans="1:10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</row>
    <row r="621" spans="1:10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</row>
    <row r="622" spans="1:10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</row>
    <row r="623" spans="1:10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</row>
    <row r="624" spans="1:10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</row>
    <row r="625" spans="1:10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</row>
    <row r="626" spans="1:10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</row>
    <row r="627" spans="1:10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</row>
    <row r="628" spans="1:10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</row>
    <row r="629" spans="1:10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</row>
    <row r="630" spans="1:10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</row>
    <row r="631" spans="1:10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</row>
    <row r="632" spans="1:10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</row>
    <row r="633" spans="1:10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</row>
    <row r="634" spans="1:10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</row>
    <row r="635" spans="1:10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</row>
    <row r="636" spans="1:10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</row>
    <row r="637" spans="1:10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</row>
    <row r="638" spans="1:10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</row>
    <row r="639" spans="1:10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</row>
    <row r="640" spans="1:10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</row>
    <row r="641" spans="1:10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</row>
    <row r="642" spans="1:10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</row>
    <row r="643" spans="1:10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</row>
    <row r="644" spans="1:10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</row>
    <row r="645" spans="1:10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</row>
    <row r="646" spans="1:10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</row>
    <row r="647" spans="1:10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</row>
    <row r="648" spans="1:10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</row>
    <row r="649" spans="1:10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</row>
    <row r="650" spans="1:10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</row>
    <row r="651" spans="1:10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</row>
    <row r="652" spans="1:10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</row>
    <row r="653" spans="1:10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</row>
    <row r="654" spans="1:10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</row>
    <row r="655" spans="1:10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</row>
    <row r="656" spans="1:10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</row>
    <row r="657" spans="1:10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</row>
    <row r="658" spans="1:10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</row>
    <row r="659" spans="1:10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</row>
    <row r="660" spans="1:10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</row>
    <row r="661" spans="1:10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</row>
    <row r="662" spans="1:10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</row>
    <row r="663" spans="1:10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</row>
    <row r="664" spans="1:10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</row>
    <row r="665" spans="1:10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</row>
    <row r="666" spans="1:10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</row>
    <row r="667" spans="1:10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</row>
    <row r="668" spans="1:10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</row>
    <row r="669" spans="1:10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</row>
    <row r="670" spans="1:10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</row>
    <row r="671" spans="1:10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</row>
    <row r="672" spans="1:10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</row>
    <row r="673" spans="1:10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</row>
    <row r="674" spans="1:10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</row>
    <row r="675" spans="1:10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</row>
    <row r="676" spans="1:10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</row>
    <row r="677" spans="1:10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</row>
    <row r="678" spans="1:10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</row>
    <row r="679" spans="1:10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</row>
    <row r="680" spans="1:10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</row>
    <row r="681" spans="1:10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</row>
    <row r="682" spans="1:10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</row>
    <row r="683" spans="1:10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</row>
    <row r="684" spans="1:10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</row>
    <row r="685" spans="1:10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</row>
    <row r="686" spans="1:10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</row>
    <row r="687" spans="1:10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</row>
    <row r="688" spans="1:10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</row>
    <row r="689" spans="1:10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</row>
    <row r="690" spans="1:10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</row>
    <row r="691" spans="1:10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</row>
    <row r="692" spans="1:10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</row>
    <row r="693" spans="1:10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</row>
    <row r="694" spans="1:10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</row>
    <row r="695" spans="1:10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</row>
    <row r="696" spans="1:10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</row>
    <row r="697" spans="1:10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</row>
    <row r="698" spans="1:10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</row>
    <row r="699" spans="1:10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</row>
    <row r="700" spans="1:10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</row>
    <row r="701" spans="1:10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</row>
    <row r="702" spans="1:10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</row>
    <row r="703" spans="1:10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</row>
    <row r="704" spans="1:10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</row>
    <row r="705" spans="1:10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</row>
    <row r="706" spans="1:10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</row>
    <row r="707" spans="1:10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</row>
    <row r="708" spans="1:10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</row>
    <row r="709" spans="1:10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</row>
    <row r="710" spans="1:10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</row>
    <row r="711" spans="1:10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</row>
    <row r="712" spans="1:10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</row>
    <row r="713" spans="1:10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</row>
    <row r="714" spans="1:10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</row>
    <row r="715" spans="1:10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</row>
    <row r="716" spans="1:10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</row>
    <row r="717" spans="1:10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</row>
    <row r="718" spans="1:10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</row>
    <row r="719" spans="1:10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</row>
    <row r="720" spans="1:10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</row>
    <row r="721" spans="1:10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</row>
    <row r="722" spans="1:10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</row>
    <row r="723" spans="1:10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</row>
    <row r="724" spans="1:10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</row>
    <row r="725" spans="1:10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</row>
    <row r="726" spans="1:10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</row>
    <row r="727" spans="1:10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</row>
    <row r="728" spans="1:10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</row>
    <row r="729" spans="1:10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</row>
    <row r="730" spans="1:10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</row>
    <row r="731" spans="1:10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</row>
    <row r="732" spans="1:10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</row>
    <row r="733" spans="1:10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</row>
    <row r="734" spans="1:10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</row>
    <row r="735" spans="1:10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</row>
    <row r="736" spans="1:10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</row>
    <row r="737" spans="1:10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</row>
    <row r="738" spans="1:10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</row>
    <row r="739" spans="1:10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</row>
    <row r="740" spans="1:10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</row>
    <row r="741" spans="1:10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</row>
    <row r="742" spans="1:10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</row>
    <row r="743" spans="1:10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</row>
    <row r="744" spans="1:10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</row>
    <row r="745" spans="1:10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</row>
    <row r="746" spans="1:10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</row>
    <row r="747" spans="1:10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</row>
    <row r="748" spans="1:10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</row>
    <row r="749" spans="1:10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</row>
    <row r="750" spans="1:10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</row>
    <row r="751" spans="1:10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</row>
    <row r="752" spans="1:10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</row>
    <row r="753" spans="1:10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</row>
    <row r="754" spans="1:10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</row>
    <row r="755" spans="1:10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</row>
    <row r="756" spans="1:10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</row>
    <row r="757" spans="1:10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</row>
    <row r="758" spans="1:10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</row>
    <row r="759" spans="1:10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</row>
    <row r="760" spans="1:10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</row>
    <row r="761" spans="1:10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</row>
    <row r="762" spans="1:10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</row>
    <row r="763" spans="1:10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</row>
    <row r="764" spans="1:10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</row>
    <row r="765" spans="1:10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</row>
    <row r="766" spans="1:10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</row>
    <row r="767" spans="1:10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</row>
    <row r="768" spans="1:10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</row>
    <row r="769" spans="1:10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</row>
    <row r="770" spans="1:10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</row>
    <row r="771" spans="1:10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</row>
    <row r="772" spans="1:10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</row>
    <row r="773" spans="1:10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</row>
    <row r="774" spans="1:10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</row>
    <row r="775" spans="1:10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</row>
    <row r="776" spans="1:10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</row>
    <row r="777" spans="1:10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</row>
    <row r="778" spans="1:10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</row>
    <row r="779" spans="1:10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</row>
    <row r="780" spans="1:10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</row>
    <row r="781" spans="1:10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</row>
    <row r="782" spans="1:10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</row>
    <row r="783" spans="1:10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</row>
    <row r="784" spans="1:10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</row>
    <row r="785" spans="1:10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</row>
    <row r="786" spans="1:10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</row>
    <row r="787" spans="1:10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</row>
    <row r="788" spans="1:10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</row>
    <row r="789" spans="1:10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</row>
    <row r="790" spans="1:10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</row>
    <row r="791" spans="1:10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</row>
    <row r="792" spans="1:10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</row>
    <row r="793" spans="1:10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</row>
    <row r="794" spans="1:10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</row>
    <row r="795" spans="1:10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</row>
    <row r="796" spans="1:10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</row>
    <row r="797" spans="1:10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</row>
    <row r="798" spans="1:10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</row>
    <row r="799" spans="1:10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</row>
    <row r="800" spans="1:10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</row>
    <row r="801" spans="1:10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</row>
    <row r="802" spans="1:10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</row>
    <row r="803" spans="1:10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</row>
    <row r="804" spans="1:10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</row>
    <row r="805" spans="1:10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</row>
    <row r="806" spans="1:10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</row>
    <row r="807" spans="1:10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</row>
    <row r="808" spans="1:10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</row>
    <row r="809" spans="1:10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</row>
    <row r="810" spans="1:10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</row>
    <row r="811" spans="1:10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</row>
    <row r="812" spans="1:10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</row>
    <row r="813" spans="1:10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</row>
    <row r="814" spans="1:10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</row>
    <row r="815" spans="1:10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</row>
    <row r="816" spans="1:10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</row>
    <row r="817" spans="1:10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</row>
    <row r="818" spans="1:10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</row>
    <row r="819" spans="1:10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</row>
    <row r="820" spans="1:10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</row>
    <row r="821" spans="1:10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</row>
    <row r="822" spans="1:10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</row>
    <row r="823" spans="1:10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</row>
    <row r="824" spans="1:10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</row>
    <row r="825" spans="1:10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</row>
    <row r="826" spans="1:10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</row>
    <row r="827" spans="1:10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</row>
    <row r="828" spans="1:10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</row>
    <row r="829" spans="1:10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</row>
    <row r="830" spans="1:10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</row>
    <row r="831" spans="1:10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</row>
    <row r="832" spans="1:10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</row>
    <row r="833" spans="1:10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</row>
    <row r="834" spans="1:10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</row>
    <row r="835" spans="1:10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</row>
    <row r="836" spans="1:10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</row>
    <row r="837" spans="1:10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</row>
    <row r="838" spans="1:10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</row>
    <row r="839" spans="1:10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</row>
    <row r="840" spans="1:10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</row>
    <row r="841" spans="1:10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</row>
    <row r="842" spans="1:10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</row>
    <row r="843" spans="1:10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</row>
    <row r="844" spans="1:10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</row>
    <row r="845" spans="1:10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</row>
    <row r="846" spans="1:10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</row>
    <row r="847" spans="1:10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</row>
    <row r="848" spans="1:10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</row>
    <row r="849" spans="1:10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</row>
    <row r="850" spans="1:10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</row>
    <row r="851" spans="1:10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</row>
    <row r="852" spans="1:10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</row>
    <row r="853" spans="1:10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</row>
    <row r="854" spans="1:10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</row>
    <row r="855" spans="1:10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</row>
    <row r="856" spans="1:10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</row>
    <row r="857" spans="1:10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902"/>
  <sheetViews>
    <sheetView topLeftCell="A4" workbookViewId="0">
      <selection activeCell="J17" sqref="J17"/>
    </sheetView>
  </sheetViews>
  <sheetFormatPr baseColWidth="10" defaultColWidth="14.42578125" defaultRowHeight="15" x14ac:dyDescent="0.25"/>
  <cols>
    <col min="1" max="1" width="7.85546875" style="1" customWidth="1"/>
    <col min="2" max="3" width="26.28515625" style="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8.285156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11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12"/>
    </row>
    <row r="3" spans="1:11" ht="19.5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12"/>
    </row>
    <row r="4" spans="1:11" ht="19.5" customHeight="1" x14ac:dyDescent="0.3">
      <c r="A4" s="90" t="s">
        <v>74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24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18" customHeight="1" x14ac:dyDescent="0.25">
      <c r="A8" s="28">
        <v>1</v>
      </c>
      <c r="B8" s="29" t="s">
        <v>29</v>
      </c>
      <c r="C8" s="29" t="s">
        <v>66</v>
      </c>
      <c r="D8" s="30" t="s">
        <v>11</v>
      </c>
      <c r="E8" s="31">
        <v>6600</v>
      </c>
      <c r="F8" s="31">
        <v>947.15</v>
      </c>
      <c r="G8" s="31"/>
      <c r="H8" s="32">
        <f>E8/30*30</f>
        <v>6600</v>
      </c>
      <c r="I8" s="32"/>
      <c r="J8" s="33">
        <f>12*(E8+F8)+H8+I8</f>
        <v>97165.799999999988</v>
      </c>
      <c r="K8" s="34"/>
    </row>
    <row r="9" spans="1:11" ht="22.5" customHeight="1" x14ac:dyDescent="0.25">
      <c r="A9" s="35">
        <v>2</v>
      </c>
      <c r="B9" s="36" t="s">
        <v>98</v>
      </c>
      <c r="C9" s="37" t="s">
        <v>66</v>
      </c>
      <c r="D9" s="38" t="s">
        <v>11</v>
      </c>
      <c r="E9" s="39">
        <v>4200</v>
      </c>
      <c r="F9" s="39">
        <v>763.95</v>
      </c>
      <c r="G9" s="31"/>
      <c r="H9" s="32">
        <f t="shared" ref="H9:H14" si="0">E9/30*30</f>
        <v>4200</v>
      </c>
      <c r="I9" s="40"/>
      <c r="J9" s="33">
        <f t="shared" ref="J9:J14" si="1">12*(E9+F9)+H9+I9</f>
        <v>63767.399999999994</v>
      </c>
      <c r="K9" s="42"/>
    </row>
    <row r="10" spans="1:11" ht="25.5" customHeight="1" x14ac:dyDescent="0.25">
      <c r="A10" s="43">
        <v>3</v>
      </c>
      <c r="B10" s="37" t="s">
        <v>68</v>
      </c>
      <c r="C10" s="37" t="s">
        <v>66</v>
      </c>
      <c r="D10" s="38" t="s">
        <v>11</v>
      </c>
      <c r="E10" s="39">
        <v>5600</v>
      </c>
      <c r="F10" s="39">
        <v>494.47</v>
      </c>
      <c r="G10" s="31"/>
      <c r="H10" s="32">
        <f t="shared" si="0"/>
        <v>5600</v>
      </c>
      <c r="I10" s="40"/>
      <c r="J10" s="33">
        <f t="shared" si="1"/>
        <v>78733.64</v>
      </c>
      <c r="K10" s="34"/>
    </row>
    <row r="11" spans="1:11" ht="25.5" customHeight="1" x14ac:dyDescent="0.25">
      <c r="A11" s="43">
        <v>4</v>
      </c>
      <c r="B11" s="37" t="s">
        <v>68</v>
      </c>
      <c r="C11" s="37" t="s">
        <v>66</v>
      </c>
      <c r="D11" s="38" t="s">
        <v>11</v>
      </c>
      <c r="E11" s="39">
        <v>5600</v>
      </c>
      <c r="F11" s="39">
        <v>494.47</v>
      </c>
      <c r="G11" s="31"/>
      <c r="H11" s="32">
        <f t="shared" si="0"/>
        <v>5600</v>
      </c>
      <c r="I11" s="40"/>
      <c r="J11" s="33">
        <f t="shared" si="1"/>
        <v>78733.64</v>
      </c>
      <c r="K11" s="34"/>
    </row>
    <row r="12" spans="1:11" ht="25.5" customHeight="1" x14ac:dyDescent="0.25">
      <c r="A12" s="35">
        <v>5</v>
      </c>
      <c r="B12" s="37" t="s">
        <v>68</v>
      </c>
      <c r="C12" s="37" t="s">
        <v>66</v>
      </c>
      <c r="D12" s="38" t="s">
        <v>11</v>
      </c>
      <c r="E12" s="39">
        <v>5600</v>
      </c>
      <c r="F12" s="39">
        <v>494.47</v>
      </c>
      <c r="G12" s="31"/>
      <c r="H12" s="32">
        <f t="shared" si="0"/>
        <v>5600</v>
      </c>
      <c r="I12" s="40"/>
      <c r="J12" s="33">
        <f t="shared" si="1"/>
        <v>78733.64</v>
      </c>
      <c r="K12" s="34"/>
    </row>
    <row r="13" spans="1:11" ht="27.75" customHeight="1" x14ac:dyDescent="0.25">
      <c r="A13" s="43">
        <v>6</v>
      </c>
      <c r="B13" s="37" t="s">
        <v>68</v>
      </c>
      <c r="C13" s="37" t="s">
        <v>66</v>
      </c>
      <c r="D13" s="38" t="s">
        <v>11</v>
      </c>
      <c r="E13" s="39">
        <v>5600</v>
      </c>
      <c r="F13" s="39">
        <v>494.47</v>
      </c>
      <c r="G13" s="31"/>
      <c r="H13" s="32">
        <f t="shared" si="0"/>
        <v>5600</v>
      </c>
      <c r="I13" s="40"/>
      <c r="J13" s="33">
        <f t="shared" si="1"/>
        <v>78733.64</v>
      </c>
      <c r="K13" s="34"/>
    </row>
    <row r="14" spans="1:11" ht="27.75" customHeight="1" x14ac:dyDescent="0.25">
      <c r="A14" s="43">
        <v>7</v>
      </c>
      <c r="B14" s="37" t="s">
        <v>122</v>
      </c>
      <c r="C14" s="37" t="s">
        <v>66</v>
      </c>
      <c r="D14" s="38" t="s">
        <v>11</v>
      </c>
      <c r="E14" s="39">
        <v>2400</v>
      </c>
      <c r="F14" s="39">
        <v>339.86</v>
      </c>
      <c r="G14" s="31"/>
      <c r="H14" s="32">
        <f t="shared" si="0"/>
        <v>2400</v>
      </c>
      <c r="I14" s="40"/>
      <c r="J14" s="33">
        <f t="shared" si="1"/>
        <v>35278.32</v>
      </c>
      <c r="K14" s="44"/>
    </row>
    <row r="15" spans="1:11" ht="18" customHeight="1" x14ac:dyDescent="0.25">
      <c r="A15" s="7"/>
      <c r="B15" s="8"/>
      <c r="C15" s="54" t="s">
        <v>55</v>
      </c>
      <c r="D15" s="8"/>
      <c r="E15" s="55">
        <f>SUM(E8:E14)</f>
        <v>35600</v>
      </c>
      <c r="F15" s="55">
        <f t="shared" ref="F15:J15" si="2">SUM(F8:F14)</f>
        <v>4028.8400000000006</v>
      </c>
      <c r="G15" s="55">
        <f t="shared" si="2"/>
        <v>0</v>
      </c>
      <c r="H15" s="55">
        <f t="shared" si="2"/>
        <v>35600</v>
      </c>
      <c r="I15" s="55">
        <f t="shared" si="2"/>
        <v>0</v>
      </c>
      <c r="J15" s="55">
        <f t="shared" si="2"/>
        <v>511146.08</v>
      </c>
      <c r="K15" s="10"/>
    </row>
    <row r="16" spans="1:11" ht="18" customHeight="1" x14ac:dyDescent="0.25">
      <c r="A16" s="7"/>
      <c r="B16" s="8"/>
      <c r="C16" s="8"/>
      <c r="D16" s="8"/>
      <c r="E16" s="13">
        <f>E15*12</f>
        <v>427200</v>
      </c>
      <c r="F16" s="13">
        <f t="shared" ref="F16:G16" si="3">F15*12</f>
        <v>48346.080000000009</v>
      </c>
      <c r="G16" s="13">
        <f t="shared" si="3"/>
        <v>0</v>
      </c>
      <c r="H16" s="13">
        <f>H15</f>
        <v>35600</v>
      </c>
      <c r="I16" s="13">
        <f>I15</f>
        <v>0</v>
      </c>
      <c r="J16" s="13">
        <f>SUM(E16:I16)</f>
        <v>511146.08</v>
      </c>
      <c r="K16" s="10"/>
    </row>
    <row r="17" spans="1:11" ht="18" customHeight="1" x14ac:dyDescent="0.25">
      <c r="A17" s="7"/>
      <c r="B17" s="8"/>
      <c r="C17" s="8"/>
      <c r="D17" s="8"/>
      <c r="E17" s="13"/>
      <c r="F17" s="13"/>
      <c r="G17" s="13"/>
      <c r="H17" s="13"/>
      <c r="I17" s="13"/>
      <c r="J17" s="13"/>
      <c r="K17" s="10"/>
    </row>
    <row r="18" spans="1:11" ht="18" customHeight="1" x14ac:dyDescent="0.25">
      <c r="A18" s="7"/>
      <c r="B18" s="8"/>
      <c r="C18" s="8"/>
      <c r="D18" s="8"/>
      <c r="E18" s="13"/>
      <c r="F18" s="13"/>
      <c r="G18" s="13"/>
      <c r="H18" s="13"/>
      <c r="I18" s="13"/>
      <c r="J18" s="13"/>
      <c r="K18" s="10"/>
    </row>
    <row r="19" spans="1:11" ht="18" customHeight="1" x14ac:dyDescent="0.25">
      <c r="A19" s="7"/>
      <c r="B19" s="8"/>
      <c r="C19" s="8"/>
      <c r="D19" s="8"/>
      <c r="E19" s="13"/>
      <c r="F19" s="13"/>
      <c r="G19" s="13"/>
      <c r="H19" s="13"/>
      <c r="I19" s="13"/>
      <c r="J19" s="13"/>
      <c r="K19" s="10"/>
    </row>
    <row r="20" spans="1:11" ht="18" customHeight="1" x14ac:dyDescent="0.25">
      <c r="A20" s="7"/>
      <c r="B20" s="8"/>
      <c r="C20" s="8"/>
      <c r="D20" s="8"/>
      <c r="E20" s="13"/>
      <c r="F20" s="13"/>
      <c r="G20" s="13"/>
      <c r="H20" s="13"/>
      <c r="I20" s="13"/>
      <c r="J20" s="13"/>
      <c r="K20" s="10"/>
    </row>
    <row r="21" spans="1:11" ht="18" customHeight="1" x14ac:dyDescent="0.25">
      <c r="A21" s="7"/>
      <c r="B21" s="8"/>
      <c r="C21" s="8"/>
      <c r="D21" s="8"/>
      <c r="E21" s="13"/>
      <c r="F21" s="13"/>
      <c r="G21" s="13"/>
      <c r="H21" s="13"/>
      <c r="I21" s="13"/>
      <c r="J21" s="13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10"/>
      <c r="K898" s="10"/>
    </row>
    <row r="899" spans="1:11" ht="18" customHeight="1" x14ac:dyDescent="0.25">
      <c r="A899" s="7"/>
      <c r="B899" s="8"/>
      <c r="C899" s="8"/>
      <c r="D899" s="8"/>
      <c r="E899" s="8"/>
      <c r="F899" s="8"/>
      <c r="G899" s="8"/>
      <c r="H899" s="8"/>
      <c r="I899" s="8"/>
      <c r="J899" s="10"/>
      <c r="K899" s="10"/>
    </row>
    <row r="900" spans="1:11" ht="18" customHeight="1" x14ac:dyDescent="0.25">
      <c r="A900" s="7"/>
      <c r="B900" s="8"/>
      <c r="C900" s="8"/>
      <c r="D900" s="8"/>
      <c r="E900" s="8"/>
      <c r="F900" s="8"/>
      <c r="G900" s="8"/>
      <c r="H900" s="8"/>
      <c r="I900" s="8"/>
      <c r="J900" s="10"/>
      <c r="K900" s="10"/>
    </row>
    <row r="901" spans="1:11" ht="18" customHeight="1" x14ac:dyDescent="0.25">
      <c r="A901" s="7"/>
      <c r="B901" s="8"/>
      <c r="C901" s="8"/>
      <c r="D901" s="8"/>
      <c r="E901" s="8"/>
      <c r="F901" s="8"/>
      <c r="G901" s="8"/>
      <c r="H901" s="8"/>
      <c r="I901" s="8"/>
      <c r="J901" s="10"/>
      <c r="K901" s="10"/>
    </row>
    <row r="902" spans="1:11" ht="18" customHeight="1" x14ac:dyDescent="0.25">
      <c r="A902" s="7"/>
      <c r="B902" s="8"/>
      <c r="C902" s="8"/>
      <c r="D902" s="8"/>
      <c r="E902" s="8"/>
      <c r="F902" s="8"/>
      <c r="G902" s="8"/>
      <c r="H902" s="8"/>
      <c r="I902" s="8"/>
      <c r="J902" s="10"/>
      <c r="K902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9"/>
  <sheetViews>
    <sheetView workbookViewId="0">
      <selection activeCell="H17" sqref="H17"/>
    </sheetView>
  </sheetViews>
  <sheetFormatPr baseColWidth="10" defaultColWidth="14.42578125" defaultRowHeight="15" x14ac:dyDescent="0.25"/>
  <cols>
    <col min="1" max="1" width="7.85546875" style="1" customWidth="1"/>
    <col min="2" max="3" width="26.28515625" style="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8.285156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11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12"/>
    </row>
    <row r="3" spans="1:11" ht="19.5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12"/>
    </row>
    <row r="4" spans="1:11" ht="19.5" customHeight="1" x14ac:dyDescent="0.3">
      <c r="A4" s="90" t="s">
        <v>75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24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18" customHeight="1" x14ac:dyDescent="0.25">
      <c r="A8" s="35">
        <v>1</v>
      </c>
      <c r="B8" s="45" t="s">
        <v>29</v>
      </c>
      <c r="C8" s="37" t="s">
        <v>67</v>
      </c>
      <c r="D8" s="38" t="s">
        <v>11</v>
      </c>
      <c r="E8" s="39">
        <v>6600</v>
      </c>
      <c r="F8" s="39">
        <v>947.15</v>
      </c>
      <c r="G8" s="31"/>
      <c r="H8" s="40">
        <f>E8/30*30</f>
        <v>6600</v>
      </c>
      <c r="I8" s="40"/>
      <c r="J8" s="41">
        <f>12*(E8+F8)+H8+I8</f>
        <v>97165.799999999988</v>
      </c>
      <c r="K8" s="34"/>
    </row>
    <row r="9" spans="1:11" ht="18" customHeight="1" x14ac:dyDescent="0.25">
      <c r="A9" s="43">
        <v>2</v>
      </c>
      <c r="B9" s="37" t="s">
        <v>98</v>
      </c>
      <c r="C9" s="37" t="s">
        <v>67</v>
      </c>
      <c r="D9" s="38" t="s">
        <v>11</v>
      </c>
      <c r="E9" s="39">
        <v>4200</v>
      </c>
      <c r="F9" s="39">
        <v>763.95</v>
      </c>
      <c r="G9" s="31"/>
      <c r="H9" s="40">
        <f t="shared" ref="H9:H14" si="0">E9/30*30</f>
        <v>4200</v>
      </c>
      <c r="I9" s="40"/>
      <c r="J9" s="41">
        <f t="shared" ref="J9:J15" si="1">12*(E9+F9)+H9+I9</f>
        <v>63767.399999999994</v>
      </c>
      <c r="K9" s="34"/>
    </row>
    <row r="10" spans="1:11" ht="18" customHeight="1" x14ac:dyDescent="0.25">
      <c r="A10" s="43">
        <v>3</v>
      </c>
      <c r="B10" s="36" t="s">
        <v>99</v>
      </c>
      <c r="C10" s="37" t="s">
        <v>67</v>
      </c>
      <c r="D10" s="38" t="s">
        <v>11</v>
      </c>
      <c r="E10" s="39">
        <v>5600</v>
      </c>
      <c r="F10" s="39">
        <v>494.47</v>
      </c>
      <c r="G10" s="31"/>
      <c r="H10" s="40">
        <f t="shared" si="0"/>
        <v>5600</v>
      </c>
      <c r="I10" s="40"/>
      <c r="J10" s="41">
        <f t="shared" si="1"/>
        <v>78733.64</v>
      </c>
      <c r="K10" s="34"/>
    </row>
    <row r="11" spans="1:11" ht="18" customHeight="1" x14ac:dyDescent="0.25">
      <c r="A11" s="35">
        <v>4</v>
      </c>
      <c r="B11" s="37" t="s">
        <v>68</v>
      </c>
      <c r="C11" s="37" t="s">
        <v>67</v>
      </c>
      <c r="D11" s="38" t="s">
        <v>11</v>
      </c>
      <c r="E11" s="39">
        <v>5600</v>
      </c>
      <c r="F11" s="39">
        <v>494.47</v>
      </c>
      <c r="G11" s="31"/>
      <c r="H11" s="40">
        <f t="shared" si="0"/>
        <v>5600</v>
      </c>
      <c r="I11" s="40"/>
      <c r="J11" s="41">
        <f t="shared" si="1"/>
        <v>78733.64</v>
      </c>
      <c r="K11" s="34"/>
    </row>
    <row r="12" spans="1:11" ht="18" customHeight="1" x14ac:dyDescent="0.25">
      <c r="A12" s="43">
        <v>5</v>
      </c>
      <c r="B12" s="36" t="s">
        <v>68</v>
      </c>
      <c r="C12" s="37" t="s">
        <v>67</v>
      </c>
      <c r="D12" s="38" t="s">
        <v>11</v>
      </c>
      <c r="E12" s="39">
        <v>5600</v>
      </c>
      <c r="F12" s="39">
        <v>494.47</v>
      </c>
      <c r="G12" s="31"/>
      <c r="H12" s="40">
        <f t="shared" si="0"/>
        <v>5600</v>
      </c>
      <c r="I12" s="40"/>
      <c r="J12" s="41">
        <f t="shared" si="1"/>
        <v>78733.64</v>
      </c>
      <c r="K12" s="34"/>
    </row>
    <row r="13" spans="1:11" ht="18" customHeight="1" x14ac:dyDescent="0.25">
      <c r="A13" s="43">
        <v>6</v>
      </c>
      <c r="B13" s="36" t="s">
        <v>68</v>
      </c>
      <c r="C13" s="37" t="s">
        <v>67</v>
      </c>
      <c r="D13" s="38" t="s">
        <v>11</v>
      </c>
      <c r="E13" s="39">
        <v>5600</v>
      </c>
      <c r="F13" s="39">
        <v>494.47</v>
      </c>
      <c r="G13" s="31"/>
      <c r="H13" s="40">
        <f t="shared" si="0"/>
        <v>5600</v>
      </c>
      <c r="I13" s="40"/>
      <c r="J13" s="41">
        <f t="shared" si="1"/>
        <v>78733.64</v>
      </c>
      <c r="K13" s="34"/>
    </row>
    <row r="14" spans="1:11" ht="18" customHeight="1" x14ac:dyDescent="0.25">
      <c r="A14" s="35">
        <v>7</v>
      </c>
      <c r="B14" s="36" t="s">
        <v>68</v>
      </c>
      <c r="C14" s="37" t="s">
        <v>67</v>
      </c>
      <c r="D14" s="38" t="s">
        <v>11</v>
      </c>
      <c r="E14" s="39">
        <v>5600</v>
      </c>
      <c r="F14" s="39">
        <v>494.47</v>
      </c>
      <c r="G14" s="31"/>
      <c r="H14" s="40">
        <f t="shared" si="0"/>
        <v>5600</v>
      </c>
      <c r="I14" s="40"/>
      <c r="J14" s="41">
        <f t="shared" si="1"/>
        <v>78733.64</v>
      </c>
      <c r="K14" s="34"/>
    </row>
    <row r="15" spans="1:11" ht="18" customHeight="1" x14ac:dyDescent="0.25">
      <c r="A15" s="35">
        <v>8</v>
      </c>
      <c r="B15" s="36" t="s">
        <v>68</v>
      </c>
      <c r="C15" s="37" t="s">
        <v>67</v>
      </c>
      <c r="D15" s="38" t="s">
        <v>11</v>
      </c>
      <c r="E15" s="39">
        <v>5600</v>
      </c>
      <c r="F15" s="39">
        <v>494.47</v>
      </c>
      <c r="G15" s="31"/>
      <c r="H15" s="40"/>
      <c r="I15" s="40"/>
      <c r="J15" s="41">
        <f t="shared" si="1"/>
        <v>73133.64</v>
      </c>
      <c r="K15" s="34"/>
    </row>
    <row r="16" spans="1:11" ht="18" customHeight="1" x14ac:dyDescent="0.25">
      <c r="A16" s="7"/>
      <c r="B16" s="8"/>
      <c r="C16" s="54" t="s">
        <v>55</v>
      </c>
      <c r="D16" s="8"/>
      <c r="E16" s="55">
        <f>SUM(E8:E14)</f>
        <v>38800</v>
      </c>
      <c r="F16" s="55">
        <f t="shared" ref="F16:J16" si="2">SUM(F8:F14)</f>
        <v>4183.4500000000007</v>
      </c>
      <c r="G16" s="55">
        <f t="shared" si="2"/>
        <v>0</v>
      </c>
      <c r="H16" s="55">
        <f t="shared" si="2"/>
        <v>38800</v>
      </c>
      <c r="I16" s="55">
        <f t="shared" si="2"/>
        <v>0</v>
      </c>
      <c r="J16" s="55">
        <f t="shared" si="2"/>
        <v>554601.4</v>
      </c>
      <c r="K16" s="10"/>
    </row>
    <row r="17" spans="1:11" ht="18" customHeight="1" x14ac:dyDescent="0.25">
      <c r="A17" s="7"/>
      <c r="B17" s="8"/>
      <c r="C17" s="54"/>
      <c r="D17" s="8"/>
      <c r="E17" s="55">
        <f>E16*12</f>
        <v>465600</v>
      </c>
      <c r="F17" s="55">
        <f t="shared" ref="F17:G17" si="3">F16*12</f>
        <v>50201.400000000009</v>
      </c>
      <c r="G17" s="55">
        <f t="shared" si="3"/>
        <v>0</v>
      </c>
      <c r="H17" s="55">
        <f>H16</f>
        <v>38800</v>
      </c>
      <c r="I17" s="55">
        <f>I16</f>
        <v>0</v>
      </c>
      <c r="J17" s="55">
        <f>SUM(E17:I17)</f>
        <v>554601.4</v>
      </c>
      <c r="K17" s="10"/>
    </row>
    <row r="18" spans="1:11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  <c r="K18" s="10"/>
    </row>
    <row r="19" spans="1:11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  <c r="K19" s="10"/>
    </row>
    <row r="20" spans="1:11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  <c r="K20" s="10"/>
    </row>
    <row r="21" spans="1:11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10"/>
      <c r="K898" s="10"/>
    </row>
    <row r="899" spans="1:11" ht="18" customHeight="1" x14ac:dyDescent="0.25">
      <c r="A899" s="7"/>
      <c r="B899" s="8"/>
      <c r="C899" s="8"/>
      <c r="D899" s="8"/>
      <c r="E899" s="8"/>
      <c r="F899" s="8"/>
      <c r="G899" s="8"/>
      <c r="H899" s="8"/>
      <c r="I899" s="8"/>
      <c r="J899" s="10"/>
      <c r="K899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10"/>
  <sheetViews>
    <sheetView zoomScale="66" zoomScaleNormal="66" workbookViewId="0">
      <selection activeCell="A4" sqref="A4:J4"/>
    </sheetView>
  </sheetViews>
  <sheetFormatPr baseColWidth="10" defaultColWidth="14.42578125" defaultRowHeight="15" x14ac:dyDescent="0.25"/>
  <cols>
    <col min="1" max="1" width="7.85546875" style="1" customWidth="1"/>
    <col min="2" max="2" width="22" style="1" customWidth="1"/>
    <col min="3" max="3" width="23.85546875" style="8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19.140625" style="1" customWidth="1"/>
    <col min="9" max="9" width="1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11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12"/>
    </row>
    <row r="3" spans="1:11" ht="19.5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12"/>
    </row>
    <row r="4" spans="1:11" ht="19.5" customHeight="1" x14ac:dyDescent="0.3">
      <c r="A4" s="90" t="s">
        <v>76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15"/>
      <c r="B5" s="15"/>
      <c r="C5" s="83"/>
      <c r="D5" s="15"/>
      <c r="E5" s="15"/>
      <c r="F5" s="15"/>
      <c r="G5" s="15"/>
      <c r="H5" s="15"/>
      <c r="I5" s="15"/>
      <c r="J5" s="15"/>
      <c r="K5" s="23"/>
    </row>
    <row r="6" spans="1:11" ht="18" customHeight="1" thickBot="1" x14ac:dyDescent="0.3">
      <c r="A6" s="106" t="s">
        <v>1</v>
      </c>
      <c r="B6" s="93" t="s">
        <v>72</v>
      </c>
      <c r="C6" s="10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104"/>
      <c r="D7" s="104"/>
      <c r="E7" s="24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39.950000000000003" customHeight="1" x14ac:dyDescent="0.25">
      <c r="A8" s="43">
        <v>1</v>
      </c>
      <c r="B8" s="46" t="s">
        <v>29</v>
      </c>
      <c r="C8" s="57" t="s">
        <v>69</v>
      </c>
      <c r="D8" s="38" t="s">
        <v>11</v>
      </c>
      <c r="E8" s="40">
        <v>10000</v>
      </c>
      <c r="F8" s="40">
        <v>4698.42</v>
      </c>
      <c r="G8" s="31"/>
      <c r="H8" s="40">
        <f>E8/30*30</f>
        <v>10000</v>
      </c>
      <c r="I8" s="40"/>
      <c r="J8" s="41">
        <f>12*(E8+F8)+H8+I8</f>
        <v>186381.04</v>
      </c>
      <c r="K8" s="44"/>
    </row>
    <row r="9" spans="1:11" ht="39.950000000000003" customHeight="1" x14ac:dyDescent="0.25">
      <c r="A9" s="43">
        <v>2</v>
      </c>
      <c r="B9" s="46" t="s">
        <v>123</v>
      </c>
      <c r="C9" s="57" t="s">
        <v>69</v>
      </c>
      <c r="D9" s="38" t="s">
        <v>11</v>
      </c>
      <c r="E9" s="40">
        <v>7600</v>
      </c>
      <c r="F9" s="40">
        <v>2202.09</v>
      </c>
      <c r="G9" s="31"/>
      <c r="H9" s="40">
        <f t="shared" ref="H9:H36" si="0">E9/30*30</f>
        <v>7600</v>
      </c>
      <c r="I9" s="40"/>
      <c r="J9" s="41">
        <f t="shared" ref="J9:J36" si="1">12*(E9+F9)+H9+I9</f>
        <v>125225.08</v>
      </c>
      <c r="K9" s="42"/>
    </row>
    <row r="10" spans="1:11" ht="39.950000000000003" customHeight="1" x14ac:dyDescent="0.25">
      <c r="A10" s="43">
        <v>3</v>
      </c>
      <c r="B10" s="45" t="s">
        <v>123</v>
      </c>
      <c r="C10" s="57" t="s">
        <v>69</v>
      </c>
      <c r="D10" s="38" t="s">
        <v>11</v>
      </c>
      <c r="E10" s="40">
        <v>7600</v>
      </c>
      <c r="F10" s="40">
        <v>2202.09</v>
      </c>
      <c r="G10" s="31"/>
      <c r="H10" s="40">
        <f t="shared" si="0"/>
        <v>7600</v>
      </c>
      <c r="I10" s="40"/>
      <c r="J10" s="41">
        <f t="shared" si="1"/>
        <v>125225.08</v>
      </c>
      <c r="K10" s="42"/>
    </row>
    <row r="11" spans="1:11" ht="39.950000000000003" customHeight="1" x14ac:dyDescent="0.25">
      <c r="A11" s="43">
        <v>4</v>
      </c>
      <c r="B11" s="37" t="s">
        <v>100</v>
      </c>
      <c r="C11" s="57" t="s">
        <v>69</v>
      </c>
      <c r="D11" s="38" t="s">
        <v>11</v>
      </c>
      <c r="E11" s="40">
        <v>6600</v>
      </c>
      <c r="F11" s="32">
        <v>947.15</v>
      </c>
      <c r="G11" s="31"/>
      <c r="H11" s="40">
        <f t="shared" si="0"/>
        <v>6600</v>
      </c>
      <c r="I11" s="40"/>
      <c r="J11" s="41">
        <f t="shared" si="1"/>
        <v>97165.799999999988</v>
      </c>
      <c r="K11" s="44"/>
    </row>
    <row r="12" spans="1:11" ht="39.950000000000003" customHeight="1" x14ac:dyDescent="0.25">
      <c r="A12" s="43">
        <v>5</v>
      </c>
      <c r="B12" s="37" t="s">
        <v>100</v>
      </c>
      <c r="C12" s="57" t="s">
        <v>69</v>
      </c>
      <c r="D12" s="38" t="s">
        <v>11</v>
      </c>
      <c r="E12" s="40">
        <v>6600</v>
      </c>
      <c r="F12" s="32">
        <v>947.15</v>
      </c>
      <c r="G12" s="31"/>
      <c r="H12" s="40">
        <f t="shared" si="0"/>
        <v>6600</v>
      </c>
      <c r="I12" s="40"/>
      <c r="J12" s="41">
        <f t="shared" si="1"/>
        <v>97165.799999999988</v>
      </c>
      <c r="K12" s="42"/>
    </row>
    <row r="13" spans="1:11" ht="39.950000000000003" customHeight="1" x14ac:dyDescent="0.25">
      <c r="A13" s="43">
        <v>6</v>
      </c>
      <c r="B13" s="37" t="s">
        <v>100</v>
      </c>
      <c r="C13" s="57" t="s">
        <v>69</v>
      </c>
      <c r="D13" s="38" t="s">
        <v>11</v>
      </c>
      <c r="E13" s="40">
        <v>6600</v>
      </c>
      <c r="F13" s="32">
        <v>947.15</v>
      </c>
      <c r="G13" s="31"/>
      <c r="H13" s="40">
        <f t="shared" si="0"/>
        <v>6600</v>
      </c>
      <c r="I13" s="40"/>
      <c r="J13" s="41">
        <f t="shared" si="1"/>
        <v>97165.799999999988</v>
      </c>
      <c r="K13" s="42"/>
    </row>
    <row r="14" spans="1:11" ht="39.950000000000003" customHeight="1" x14ac:dyDescent="0.25">
      <c r="A14" s="43">
        <v>7</v>
      </c>
      <c r="B14" s="37" t="s">
        <v>100</v>
      </c>
      <c r="C14" s="57" t="s">
        <v>69</v>
      </c>
      <c r="D14" s="38" t="s">
        <v>11</v>
      </c>
      <c r="E14" s="40">
        <v>6600</v>
      </c>
      <c r="F14" s="32">
        <v>947.15</v>
      </c>
      <c r="G14" s="31"/>
      <c r="H14" s="40">
        <f t="shared" si="0"/>
        <v>6600</v>
      </c>
      <c r="I14" s="40"/>
      <c r="J14" s="41">
        <f t="shared" si="1"/>
        <v>97165.799999999988</v>
      </c>
      <c r="K14" s="42"/>
    </row>
    <row r="15" spans="1:11" ht="39.950000000000003" customHeight="1" x14ac:dyDescent="0.25">
      <c r="A15" s="43">
        <v>8</v>
      </c>
      <c r="B15" s="37" t="s">
        <v>100</v>
      </c>
      <c r="C15" s="57" t="s">
        <v>69</v>
      </c>
      <c r="D15" s="38" t="s">
        <v>11</v>
      </c>
      <c r="E15" s="40">
        <v>6600</v>
      </c>
      <c r="F15" s="32">
        <v>947.15</v>
      </c>
      <c r="G15" s="31"/>
      <c r="H15" s="40">
        <f t="shared" si="0"/>
        <v>6600</v>
      </c>
      <c r="I15" s="40"/>
      <c r="J15" s="41">
        <f t="shared" si="1"/>
        <v>97165.799999999988</v>
      </c>
      <c r="K15" s="42"/>
    </row>
    <row r="16" spans="1:11" ht="39.950000000000003" customHeight="1" x14ac:dyDescent="0.25">
      <c r="A16" s="43">
        <v>9</v>
      </c>
      <c r="B16" s="37" t="s">
        <v>100</v>
      </c>
      <c r="C16" s="84" t="s">
        <v>69</v>
      </c>
      <c r="D16" s="64" t="s">
        <v>11</v>
      </c>
      <c r="E16" s="40">
        <v>6600</v>
      </c>
      <c r="F16" s="32">
        <v>947.15</v>
      </c>
      <c r="G16" s="66"/>
      <c r="H16" s="40">
        <f t="shared" si="0"/>
        <v>6600</v>
      </c>
      <c r="I16" s="65"/>
      <c r="J16" s="41">
        <f t="shared" si="1"/>
        <v>97165.799999999988</v>
      </c>
      <c r="K16" s="42"/>
    </row>
    <row r="17" spans="1:11" ht="39.950000000000003" customHeight="1" x14ac:dyDescent="0.25">
      <c r="A17" s="43">
        <v>10</v>
      </c>
      <c r="B17" s="37" t="s">
        <v>100</v>
      </c>
      <c r="C17" s="57" t="s">
        <v>69</v>
      </c>
      <c r="D17" s="38" t="s">
        <v>11</v>
      </c>
      <c r="E17" s="40">
        <v>6600</v>
      </c>
      <c r="F17" s="32">
        <v>947.15</v>
      </c>
      <c r="G17" s="31"/>
      <c r="H17" s="40">
        <f t="shared" si="0"/>
        <v>6600</v>
      </c>
      <c r="I17" s="40"/>
      <c r="J17" s="41">
        <f t="shared" si="1"/>
        <v>97165.799999999988</v>
      </c>
      <c r="K17" s="42"/>
    </row>
    <row r="18" spans="1:11" ht="39.950000000000003" customHeight="1" x14ac:dyDescent="0.25">
      <c r="A18" s="43">
        <v>11</v>
      </c>
      <c r="B18" s="37" t="s">
        <v>100</v>
      </c>
      <c r="C18" s="57" t="s">
        <v>69</v>
      </c>
      <c r="D18" s="38" t="s">
        <v>11</v>
      </c>
      <c r="E18" s="40">
        <v>6600</v>
      </c>
      <c r="F18" s="32">
        <v>947.15</v>
      </c>
      <c r="G18" s="31"/>
      <c r="H18" s="40">
        <f t="shared" si="0"/>
        <v>6600</v>
      </c>
      <c r="I18" s="40"/>
      <c r="J18" s="41">
        <f t="shared" si="1"/>
        <v>97165.799999999988</v>
      </c>
      <c r="K18" s="42"/>
    </row>
    <row r="19" spans="1:11" ht="39.950000000000003" customHeight="1" x14ac:dyDescent="0.25">
      <c r="A19" s="43">
        <v>12</v>
      </c>
      <c r="B19" s="37" t="s">
        <v>100</v>
      </c>
      <c r="C19" s="57" t="s">
        <v>69</v>
      </c>
      <c r="D19" s="38" t="s">
        <v>11</v>
      </c>
      <c r="E19" s="40">
        <v>6600</v>
      </c>
      <c r="F19" s="32">
        <v>947.15</v>
      </c>
      <c r="G19" s="31"/>
      <c r="H19" s="40">
        <f t="shared" si="0"/>
        <v>6600</v>
      </c>
      <c r="I19" s="40"/>
      <c r="J19" s="41">
        <f t="shared" si="1"/>
        <v>97165.799999999988</v>
      </c>
      <c r="K19" s="42"/>
    </row>
    <row r="20" spans="1:11" ht="39.950000000000003" customHeight="1" x14ac:dyDescent="0.25">
      <c r="A20" s="43">
        <v>13</v>
      </c>
      <c r="B20" s="37" t="s">
        <v>100</v>
      </c>
      <c r="C20" s="57" t="s">
        <v>69</v>
      </c>
      <c r="D20" s="38" t="s">
        <v>11</v>
      </c>
      <c r="E20" s="40">
        <v>6600</v>
      </c>
      <c r="F20" s="32">
        <v>947.15</v>
      </c>
      <c r="G20" s="31"/>
      <c r="H20" s="40">
        <f t="shared" si="0"/>
        <v>6600</v>
      </c>
      <c r="I20" s="40"/>
      <c r="J20" s="41">
        <f t="shared" si="1"/>
        <v>97165.799999999988</v>
      </c>
      <c r="K20" s="42"/>
    </row>
    <row r="21" spans="1:11" ht="39.950000000000003" customHeight="1" x14ac:dyDescent="0.25">
      <c r="A21" s="43">
        <v>14</v>
      </c>
      <c r="B21" s="37" t="s">
        <v>100</v>
      </c>
      <c r="C21" s="57" t="s">
        <v>69</v>
      </c>
      <c r="D21" s="38" t="s">
        <v>11</v>
      </c>
      <c r="E21" s="40">
        <v>6600</v>
      </c>
      <c r="F21" s="32">
        <v>947.15</v>
      </c>
      <c r="G21" s="31"/>
      <c r="H21" s="40">
        <f t="shared" si="0"/>
        <v>6600</v>
      </c>
      <c r="I21" s="40"/>
      <c r="J21" s="41">
        <f t="shared" si="1"/>
        <v>97165.799999999988</v>
      </c>
      <c r="K21" s="42"/>
    </row>
    <row r="22" spans="1:11" ht="39.950000000000003" customHeight="1" x14ac:dyDescent="0.25">
      <c r="A22" s="43">
        <v>15</v>
      </c>
      <c r="B22" s="37" t="s">
        <v>100</v>
      </c>
      <c r="C22" s="57" t="s">
        <v>69</v>
      </c>
      <c r="D22" s="38" t="s">
        <v>11</v>
      </c>
      <c r="E22" s="40">
        <v>6600</v>
      </c>
      <c r="F22" s="32">
        <v>947.15</v>
      </c>
      <c r="G22" s="31"/>
      <c r="H22" s="40">
        <f t="shared" si="0"/>
        <v>6600</v>
      </c>
      <c r="I22" s="40"/>
      <c r="J22" s="41">
        <f t="shared" si="1"/>
        <v>97165.799999999988</v>
      </c>
      <c r="K22" s="42"/>
    </row>
    <row r="23" spans="1:11" ht="39.950000000000003" customHeight="1" x14ac:dyDescent="0.25">
      <c r="A23" s="43">
        <v>16</v>
      </c>
      <c r="B23" s="37" t="s">
        <v>100</v>
      </c>
      <c r="C23" s="57" t="s">
        <v>69</v>
      </c>
      <c r="D23" s="38" t="s">
        <v>11</v>
      </c>
      <c r="E23" s="40">
        <v>6600</v>
      </c>
      <c r="F23" s="32">
        <v>947.15</v>
      </c>
      <c r="G23" s="31"/>
      <c r="H23" s="40">
        <f t="shared" si="0"/>
        <v>6600</v>
      </c>
      <c r="I23" s="40"/>
      <c r="J23" s="41">
        <f t="shared" si="1"/>
        <v>97165.799999999988</v>
      </c>
      <c r="K23" s="42"/>
    </row>
    <row r="24" spans="1:11" ht="39.950000000000003" customHeight="1" x14ac:dyDescent="0.25">
      <c r="A24" s="43">
        <v>17</v>
      </c>
      <c r="B24" s="37" t="s">
        <v>100</v>
      </c>
      <c r="C24" s="57" t="s">
        <v>69</v>
      </c>
      <c r="D24" s="38" t="s">
        <v>11</v>
      </c>
      <c r="E24" s="40">
        <v>6600</v>
      </c>
      <c r="F24" s="32">
        <v>947.15</v>
      </c>
      <c r="G24" s="31"/>
      <c r="H24" s="40">
        <f t="shared" si="0"/>
        <v>6600</v>
      </c>
      <c r="I24" s="40"/>
      <c r="J24" s="41">
        <f t="shared" si="1"/>
        <v>97165.799999999988</v>
      </c>
      <c r="K24" s="42"/>
    </row>
    <row r="25" spans="1:11" ht="39.950000000000003" customHeight="1" x14ac:dyDescent="0.25">
      <c r="A25" s="43"/>
      <c r="B25" s="37" t="s">
        <v>100</v>
      </c>
      <c r="C25" s="57" t="s">
        <v>69</v>
      </c>
      <c r="D25" s="38" t="s">
        <v>11</v>
      </c>
      <c r="E25" s="40">
        <v>6600</v>
      </c>
      <c r="F25" s="32">
        <v>947.15</v>
      </c>
      <c r="G25" s="31"/>
      <c r="H25" s="40">
        <f t="shared" si="0"/>
        <v>6600</v>
      </c>
      <c r="I25" s="40"/>
      <c r="J25" s="41">
        <f>12*(E25+F25)+H25+I25</f>
        <v>97165.799999999988</v>
      </c>
      <c r="K25" s="42"/>
    </row>
    <row r="26" spans="1:11" ht="39.950000000000003" customHeight="1" x14ac:dyDescent="0.25">
      <c r="A26" s="43"/>
      <c r="B26" s="37" t="s">
        <v>100</v>
      </c>
      <c r="C26" s="57" t="s">
        <v>69</v>
      </c>
      <c r="D26" s="38" t="s">
        <v>11</v>
      </c>
      <c r="E26" s="40">
        <v>6600</v>
      </c>
      <c r="F26" s="32">
        <v>947.15</v>
      </c>
      <c r="G26" s="31"/>
      <c r="H26" s="40">
        <f t="shared" si="0"/>
        <v>6600</v>
      </c>
      <c r="I26" s="40"/>
      <c r="J26" s="41">
        <f t="shared" si="1"/>
        <v>97165.799999999988</v>
      </c>
      <c r="K26" s="42"/>
    </row>
    <row r="27" spans="1:11" ht="39.950000000000003" customHeight="1" x14ac:dyDescent="0.25">
      <c r="A27" s="43">
        <v>20</v>
      </c>
      <c r="B27" s="37" t="s">
        <v>124</v>
      </c>
      <c r="C27" s="57" t="s">
        <v>69</v>
      </c>
      <c r="D27" s="38" t="s">
        <v>11</v>
      </c>
      <c r="E27" s="40">
        <v>6600</v>
      </c>
      <c r="F27" s="32">
        <v>947.15</v>
      </c>
      <c r="G27" s="31"/>
      <c r="H27" s="40">
        <f t="shared" si="0"/>
        <v>6600</v>
      </c>
      <c r="I27" s="40"/>
      <c r="J27" s="41">
        <f t="shared" si="1"/>
        <v>97165.799999999988</v>
      </c>
      <c r="K27" s="42"/>
    </row>
    <row r="28" spans="1:11" ht="39.950000000000003" customHeight="1" x14ac:dyDescent="0.25">
      <c r="A28" s="43">
        <v>21</v>
      </c>
      <c r="B28" s="37" t="s">
        <v>124</v>
      </c>
      <c r="C28" s="57" t="s">
        <v>69</v>
      </c>
      <c r="D28" s="38" t="s">
        <v>11</v>
      </c>
      <c r="E28" s="40">
        <v>6600</v>
      </c>
      <c r="F28" s="32">
        <v>947.15</v>
      </c>
      <c r="G28" s="31"/>
      <c r="H28" s="40">
        <f t="shared" si="0"/>
        <v>6600</v>
      </c>
      <c r="I28" s="40"/>
      <c r="J28" s="41">
        <f t="shared" si="1"/>
        <v>97165.799999999988</v>
      </c>
      <c r="K28" s="42"/>
    </row>
    <row r="29" spans="1:11" ht="39.950000000000003" customHeight="1" x14ac:dyDescent="0.25">
      <c r="A29" s="43">
        <v>22</v>
      </c>
      <c r="B29" s="37" t="s">
        <v>68</v>
      </c>
      <c r="C29" s="57" t="s">
        <v>69</v>
      </c>
      <c r="D29" s="38" t="s">
        <v>11</v>
      </c>
      <c r="E29" s="40">
        <v>5600</v>
      </c>
      <c r="F29" s="40">
        <v>494.47</v>
      </c>
      <c r="G29" s="31"/>
      <c r="H29" s="40">
        <f t="shared" si="0"/>
        <v>5600</v>
      </c>
      <c r="I29" s="40"/>
      <c r="J29" s="41">
        <f t="shared" si="1"/>
        <v>78733.64</v>
      </c>
      <c r="K29" s="42"/>
    </row>
    <row r="30" spans="1:11" ht="39.950000000000003" customHeight="1" x14ac:dyDescent="0.25">
      <c r="A30" s="43">
        <v>23</v>
      </c>
      <c r="B30" s="37" t="s">
        <v>68</v>
      </c>
      <c r="C30" s="57" t="s">
        <v>69</v>
      </c>
      <c r="D30" s="38" t="s">
        <v>11</v>
      </c>
      <c r="E30" s="40">
        <v>5600</v>
      </c>
      <c r="F30" s="40">
        <v>494.47</v>
      </c>
      <c r="G30" s="31"/>
      <c r="H30" s="40">
        <f t="shared" si="0"/>
        <v>5600</v>
      </c>
      <c r="I30" s="40"/>
      <c r="J30" s="41">
        <f t="shared" si="1"/>
        <v>78733.64</v>
      </c>
      <c r="K30" s="42"/>
    </row>
    <row r="31" spans="1:11" ht="39.950000000000003" customHeight="1" x14ac:dyDescent="0.25">
      <c r="A31" s="43">
        <v>24</v>
      </c>
      <c r="B31" s="37" t="s">
        <v>125</v>
      </c>
      <c r="C31" s="57" t="s">
        <v>69</v>
      </c>
      <c r="D31" s="38" t="s">
        <v>11</v>
      </c>
      <c r="E31" s="40">
        <v>4200</v>
      </c>
      <c r="F31" s="40">
        <v>763.95</v>
      </c>
      <c r="G31" s="31"/>
      <c r="H31" s="40">
        <f t="shared" si="0"/>
        <v>4200</v>
      </c>
      <c r="I31" s="40"/>
      <c r="J31" s="41">
        <f t="shared" si="1"/>
        <v>63767.399999999994</v>
      </c>
      <c r="K31" s="42"/>
    </row>
    <row r="32" spans="1:11" ht="39.950000000000003" customHeight="1" x14ac:dyDescent="0.25">
      <c r="A32" s="43">
        <v>25</v>
      </c>
      <c r="B32" s="37" t="s">
        <v>125</v>
      </c>
      <c r="C32" s="57" t="s">
        <v>69</v>
      </c>
      <c r="D32" s="38" t="s">
        <v>11</v>
      </c>
      <c r="E32" s="40">
        <v>4200</v>
      </c>
      <c r="F32" s="40">
        <v>763.95</v>
      </c>
      <c r="G32" s="31"/>
      <c r="H32" s="40">
        <f t="shared" si="0"/>
        <v>4200</v>
      </c>
      <c r="I32" s="40"/>
      <c r="J32" s="41">
        <f t="shared" si="1"/>
        <v>63767.399999999994</v>
      </c>
      <c r="K32" s="42"/>
    </row>
    <row r="33" spans="1:11" ht="39.950000000000003" customHeight="1" x14ac:dyDescent="0.25">
      <c r="A33" s="43">
        <v>26</v>
      </c>
      <c r="B33" s="37" t="s">
        <v>125</v>
      </c>
      <c r="C33" s="57" t="s">
        <v>69</v>
      </c>
      <c r="D33" s="38" t="s">
        <v>11</v>
      </c>
      <c r="E33" s="40">
        <v>4200</v>
      </c>
      <c r="F33" s="40">
        <v>763.95</v>
      </c>
      <c r="G33" s="31"/>
      <c r="H33" s="40">
        <f t="shared" si="0"/>
        <v>4200</v>
      </c>
      <c r="I33" s="40"/>
      <c r="J33" s="41">
        <f t="shared" si="1"/>
        <v>63767.399999999994</v>
      </c>
      <c r="K33" s="42"/>
    </row>
    <row r="34" spans="1:11" ht="39.950000000000003" customHeight="1" x14ac:dyDescent="0.25">
      <c r="A34" s="43">
        <v>27</v>
      </c>
      <c r="B34" s="37" t="s">
        <v>125</v>
      </c>
      <c r="C34" s="57" t="s">
        <v>69</v>
      </c>
      <c r="D34" s="38" t="s">
        <v>11</v>
      </c>
      <c r="E34" s="40">
        <v>4200</v>
      </c>
      <c r="F34" s="40">
        <v>763.95</v>
      </c>
      <c r="G34" s="31"/>
      <c r="H34" s="40">
        <f t="shared" si="0"/>
        <v>4200</v>
      </c>
      <c r="I34" s="40"/>
      <c r="J34" s="41">
        <f t="shared" si="1"/>
        <v>63767.399999999994</v>
      </c>
      <c r="K34" s="42"/>
    </row>
    <row r="35" spans="1:11" ht="39.950000000000003" customHeight="1" x14ac:dyDescent="0.25">
      <c r="A35" s="43">
        <v>28</v>
      </c>
      <c r="B35" s="37" t="s">
        <v>125</v>
      </c>
      <c r="C35" s="57" t="s">
        <v>69</v>
      </c>
      <c r="D35" s="38" t="s">
        <v>11</v>
      </c>
      <c r="E35" s="40">
        <v>4200</v>
      </c>
      <c r="F35" s="40">
        <v>763.95</v>
      </c>
      <c r="G35" s="31"/>
      <c r="H35" s="40">
        <f t="shared" si="0"/>
        <v>4200</v>
      </c>
      <c r="I35" s="40"/>
      <c r="J35" s="41">
        <f t="shared" si="1"/>
        <v>63767.399999999994</v>
      </c>
      <c r="K35" s="42"/>
    </row>
    <row r="36" spans="1:11" ht="39.950000000000003" customHeight="1" x14ac:dyDescent="0.25">
      <c r="A36" s="43">
        <v>29</v>
      </c>
      <c r="B36" s="48" t="s">
        <v>98</v>
      </c>
      <c r="C36" s="57" t="s">
        <v>69</v>
      </c>
      <c r="D36" s="38" t="s">
        <v>11</v>
      </c>
      <c r="E36" s="40">
        <v>4200</v>
      </c>
      <c r="F36" s="40">
        <v>763.95</v>
      </c>
      <c r="G36" s="31"/>
      <c r="H36" s="40">
        <f t="shared" si="0"/>
        <v>4200</v>
      </c>
      <c r="I36" s="40"/>
      <c r="J36" s="41">
        <f t="shared" si="1"/>
        <v>63767.399999999994</v>
      </c>
      <c r="K36" s="42"/>
    </row>
    <row r="37" spans="1:11" ht="18" customHeight="1" x14ac:dyDescent="0.25">
      <c r="A37" s="7"/>
      <c r="B37" s="8"/>
      <c r="C37" s="85" t="s">
        <v>55</v>
      </c>
      <c r="D37" s="8"/>
      <c r="E37" s="55">
        <f t="shared" ref="E37:J37" si="2">SUM(E8:E36)</f>
        <v>180400</v>
      </c>
      <c r="F37" s="55">
        <f t="shared" si="2"/>
        <v>31723.940000000021</v>
      </c>
      <c r="G37" s="55">
        <f t="shared" si="2"/>
        <v>0</v>
      </c>
      <c r="H37" s="55">
        <f t="shared" si="2"/>
        <v>180400</v>
      </c>
      <c r="I37" s="55">
        <f t="shared" si="2"/>
        <v>0</v>
      </c>
      <c r="J37" s="55">
        <f t="shared" si="2"/>
        <v>2725887.2800000003</v>
      </c>
      <c r="K37" s="10"/>
    </row>
    <row r="38" spans="1:11" ht="18" customHeight="1" x14ac:dyDescent="0.25">
      <c r="A38" s="7"/>
      <c r="B38" s="8"/>
      <c r="C38" s="80"/>
      <c r="D38" s="8"/>
      <c r="E38" s="13">
        <f>E37*12</f>
        <v>2164800</v>
      </c>
      <c r="F38" s="13">
        <f t="shared" ref="F38:G38" si="3">F37*12</f>
        <v>380687.28000000026</v>
      </c>
      <c r="G38" s="13">
        <f t="shared" si="3"/>
        <v>0</v>
      </c>
      <c r="H38" s="13">
        <f>H37</f>
        <v>180400</v>
      </c>
      <c r="I38" s="13">
        <f>I37</f>
        <v>0</v>
      </c>
      <c r="J38" s="14">
        <f>SUM(E38:I38)</f>
        <v>2725887.2800000003</v>
      </c>
      <c r="K38" s="10"/>
    </row>
    <row r="39" spans="1:11" ht="18" customHeight="1" x14ac:dyDescent="0.25">
      <c r="A39" s="7"/>
      <c r="B39" s="8"/>
      <c r="C39" s="80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0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0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0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0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0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0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0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0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0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0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0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0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0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0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0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0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0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0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0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0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0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0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0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0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0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0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0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0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0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0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0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0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0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0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0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0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0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0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0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0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0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0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0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0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0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0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0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0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0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0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0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0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0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0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0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0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0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0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0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0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0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0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0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0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0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0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0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0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0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0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0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0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0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0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0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0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0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0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0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0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0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0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0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0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0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0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0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0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0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0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0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0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0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0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0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0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0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0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0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0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0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0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0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0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0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0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0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0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0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0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0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0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0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0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0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0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0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0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0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0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0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0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0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0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0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0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0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0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0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0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0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0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0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0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0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0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0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0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0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0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0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0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0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0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0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0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0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0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0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0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0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0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0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0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0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0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0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0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0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0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0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0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0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0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0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0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0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0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0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0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0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0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0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0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0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0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0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0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0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0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0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0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0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0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0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0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0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0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0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0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0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0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0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0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0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0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0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0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0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0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0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0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0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0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0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0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0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0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0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0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0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0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0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0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0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0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0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0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0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0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0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0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0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0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0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0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0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0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0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0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0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0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0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0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0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0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0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0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0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0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0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0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0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0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0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0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0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0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0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0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0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0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0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0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0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0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0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0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0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0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0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0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0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0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0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0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0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0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0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0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0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0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0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0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0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0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0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0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0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0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0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0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0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0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0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0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0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0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0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0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0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0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0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0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0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0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0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0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0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0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0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0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0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0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0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0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0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0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0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0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0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0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0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0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0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0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0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0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0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0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0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0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0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0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0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0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0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0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0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0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0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0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0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0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0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0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0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0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0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0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0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0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0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0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0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0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0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0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0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0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0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0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0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0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0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0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0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0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0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0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0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0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0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0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0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0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0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0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0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0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0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0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0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0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0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0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0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0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0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0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0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0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0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0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0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0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0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0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0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0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0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0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0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0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0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0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0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0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0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0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0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0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0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0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0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0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0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0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0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0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0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0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0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0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0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0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0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0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0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0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0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0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0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0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0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0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0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0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0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0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0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0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0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0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0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0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0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0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0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0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0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0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0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0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0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0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0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0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0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0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0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0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0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0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0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0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0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0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0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0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0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0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0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0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0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0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0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0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0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0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0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0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0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0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0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0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0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0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0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0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0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0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0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0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0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0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0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0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0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0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0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0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0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0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0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0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0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0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0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0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0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0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0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0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0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0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0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0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0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0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0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0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0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0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0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0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0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0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0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0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0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0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0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0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0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0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0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0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0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0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0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0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0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0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0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0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0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0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0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0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0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0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0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0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0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0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0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0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0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0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0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0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0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0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0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0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0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0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0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0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0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0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0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0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0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0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0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0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0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0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0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0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0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0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0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0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0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0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0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0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0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0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0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0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0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0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0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0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0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0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0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0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0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0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0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0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0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0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0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0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0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0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0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0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0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0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0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0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0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0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0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0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0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0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0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0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0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0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0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0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0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0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0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0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0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0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0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0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0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0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0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0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0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0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0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0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0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0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0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0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0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0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0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0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0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0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0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0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0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0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0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0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0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0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0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0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0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0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0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0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0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0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0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0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0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0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0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0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0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0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0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0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0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0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0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0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0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0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0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0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0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0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0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0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0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0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0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0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0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0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0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0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0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0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0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0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0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0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0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0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0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0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0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0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0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0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0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0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0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0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0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0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0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0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0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0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0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0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0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0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0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0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0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0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0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0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0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0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0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0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0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0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0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0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0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0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0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0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0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0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0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0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0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0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0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0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0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0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0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0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0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0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0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0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0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0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0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0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0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0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0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0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0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0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0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0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0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0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0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0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0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0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0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0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0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0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0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0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0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0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0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0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0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0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0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0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0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0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0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0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0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0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0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0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0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0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0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0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0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0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0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0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0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0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0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0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0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0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0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0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0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0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0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0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0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0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0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0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0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0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0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0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0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0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0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0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0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0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0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0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0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0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0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0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0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0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0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0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0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0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0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0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0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0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0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0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0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0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0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0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0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0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0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0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0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0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0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0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0"/>
      <c r="D898" s="8"/>
      <c r="E898" s="8"/>
      <c r="F898" s="8"/>
      <c r="G898" s="8"/>
      <c r="H898" s="8"/>
      <c r="I898" s="8"/>
      <c r="J898" s="10"/>
      <c r="K898" s="10"/>
    </row>
    <row r="899" spans="1:11" ht="18" customHeight="1" x14ac:dyDescent="0.25">
      <c r="A899" s="7"/>
      <c r="B899" s="8"/>
      <c r="C899" s="80"/>
      <c r="D899" s="8"/>
      <c r="E899" s="8"/>
      <c r="F899" s="8"/>
      <c r="G899" s="8"/>
      <c r="H899" s="8"/>
      <c r="I899" s="8"/>
      <c r="J899" s="10"/>
      <c r="K899" s="10"/>
    </row>
    <row r="900" spans="1:11" ht="18" customHeight="1" x14ac:dyDescent="0.25">
      <c r="A900" s="7"/>
      <c r="B900" s="8"/>
      <c r="C900" s="80"/>
      <c r="D900" s="8"/>
      <c r="E900" s="8"/>
      <c r="F900" s="8"/>
      <c r="G900" s="8"/>
      <c r="H900" s="8"/>
      <c r="I900" s="8"/>
      <c r="J900" s="10"/>
      <c r="K900" s="10"/>
    </row>
    <row r="901" spans="1:11" ht="18" customHeight="1" x14ac:dyDescent="0.25">
      <c r="A901" s="7"/>
      <c r="B901" s="8"/>
      <c r="C901" s="80"/>
      <c r="D901" s="8"/>
      <c r="E901" s="8"/>
      <c r="F901" s="8"/>
      <c r="G901" s="8"/>
      <c r="H901" s="8"/>
      <c r="I901" s="8"/>
      <c r="J901" s="10"/>
      <c r="K901" s="10"/>
    </row>
    <row r="902" spans="1:11" ht="18" customHeight="1" x14ac:dyDescent="0.25">
      <c r="A902" s="7"/>
      <c r="B902" s="8"/>
      <c r="C902" s="80"/>
      <c r="D902" s="8"/>
      <c r="E902" s="8"/>
      <c r="F902" s="8"/>
      <c r="G902" s="8"/>
      <c r="H902" s="8"/>
      <c r="I902" s="8"/>
      <c r="J902" s="10"/>
      <c r="K902" s="10"/>
    </row>
    <row r="903" spans="1:11" ht="18" customHeight="1" x14ac:dyDescent="0.25">
      <c r="A903" s="7"/>
      <c r="B903" s="8"/>
      <c r="C903" s="80"/>
      <c r="D903" s="8"/>
      <c r="E903" s="8"/>
      <c r="F903" s="8"/>
      <c r="G903" s="8"/>
      <c r="H903" s="8"/>
      <c r="I903" s="8"/>
      <c r="J903" s="10"/>
      <c r="K903" s="10"/>
    </row>
    <row r="904" spans="1:11" ht="18" customHeight="1" x14ac:dyDescent="0.25">
      <c r="A904" s="7"/>
      <c r="B904" s="8"/>
      <c r="C904" s="80"/>
      <c r="D904" s="8"/>
      <c r="E904" s="8"/>
      <c r="F904" s="8"/>
      <c r="G904" s="8"/>
      <c r="H904" s="8"/>
      <c r="I904" s="8"/>
      <c r="J904" s="10"/>
      <c r="K904" s="10"/>
    </row>
    <row r="905" spans="1:11" ht="18" customHeight="1" x14ac:dyDescent="0.25">
      <c r="A905" s="7"/>
      <c r="B905" s="8"/>
      <c r="C905" s="80"/>
      <c r="D905" s="8"/>
      <c r="E905" s="8"/>
      <c r="F905" s="8"/>
      <c r="G905" s="8"/>
      <c r="H905" s="8"/>
      <c r="I905" s="8"/>
      <c r="J905" s="10"/>
      <c r="K905" s="10"/>
    </row>
    <row r="906" spans="1:11" ht="18" customHeight="1" x14ac:dyDescent="0.25">
      <c r="A906" s="7"/>
      <c r="B906" s="8"/>
      <c r="C906" s="80"/>
      <c r="D906" s="8"/>
      <c r="E906" s="8"/>
      <c r="F906" s="8"/>
      <c r="G906" s="8"/>
      <c r="H906" s="8"/>
      <c r="I906" s="8"/>
      <c r="J906" s="10"/>
      <c r="K906" s="10"/>
    </row>
    <row r="907" spans="1:11" ht="18" customHeight="1" x14ac:dyDescent="0.25">
      <c r="A907" s="7"/>
      <c r="B907" s="8"/>
      <c r="C907" s="80"/>
      <c r="D907" s="8"/>
      <c r="E907" s="8"/>
      <c r="F907" s="8"/>
      <c r="G907" s="8"/>
      <c r="H907" s="8"/>
      <c r="I907" s="8"/>
      <c r="J907" s="10"/>
      <c r="K907" s="10"/>
    </row>
    <row r="908" spans="1:11" ht="18" customHeight="1" x14ac:dyDescent="0.25">
      <c r="A908" s="7"/>
      <c r="B908" s="8"/>
      <c r="C908" s="80"/>
      <c r="D908" s="8"/>
      <c r="E908" s="8"/>
      <c r="F908" s="8"/>
      <c r="G908" s="8"/>
      <c r="H908" s="8"/>
      <c r="I908" s="8"/>
      <c r="J908" s="10"/>
      <c r="K908" s="10"/>
    </row>
    <row r="909" spans="1:11" ht="18" customHeight="1" x14ac:dyDescent="0.25">
      <c r="A909" s="7"/>
      <c r="B909" s="8"/>
      <c r="C909" s="80"/>
      <c r="D909" s="8"/>
      <c r="E909" s="8"/>
      <c r="F909" s="8"/>
      <c r="G909" s="8"/>
      <c r="H909" s="8"/>
      <c r="I909" s="8"/>
      <c r="J909" s="10"/>
      <c r="K909" s="10"/>
    </row>
    <row r="910" spans="1:11" ht="18" customHeight="1" x14ac:dyDescent="0.25">
      <c r="A910" s="7"/>
      <c r="B910" s="8"/>
      <c r="C910" s="80"/>
      <c r="D910" s="8"/>
      <c r="E910" s="8"/>
      <c r="F910" s="8"/>
      <c r="G910" s="8"/>
      <c r="H910" s="8"/>
      <c r="I910" s="8"/>
      <c r="J910" s="10"/>
      <c r="K910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4"/>
  <sheetViews>
    <sheetView workbookViewId="0">
      <selection activeCell="H14" sqref="H14"/>
    </sheetView>
  </sheetViews>
  <sheetFormatPr baseColWidth="10" defaultColWidth="14.42578125" defaultRowHeight="15" x14ac:dyDescent="0.25"/>
  <cols>
    <col min="1" max="1" width="7.85546875" style="1" customWidth="1"/>
    <col min="2" max="3" width="26.28515625" style="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8.285156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11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12"/>
    </row>
    <row r="3" spans="1:11" ht="19.5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12"/>
    </row>
    <row r="4" spans="1:11" ht="19.5" customHeight="1" x14ac:dyDescent="0.3">
      <c r="A4" s="90" t="s">
        <v>77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24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23.25" customHeight="1" x14ac:dyDescent="0.25">
      <c r="A8" s="43">
        <v>1</v>
      </c>
      <c r="B8" s="49" t="s">
        <v>101</v>
      </c>
      <c r="C8" s="37" t="s">
        <v>70</v>
      </c>
      <c r="D8" s="38" t="s">
        <v>11</v>
      </c>
      <c r="E8" s="50">
        <v>8000</v>
      </c>
      <c r="F8" s="50">
        <v>2992.56</v>
      </c>
      <c r="G8" s="31"/>
      <c r="H8" s="40"/>
      <c r="I8" s="40"/>
      <c r="J8" s="41">
        <f>12*(E8+F8)+H8+I8</f>
        <v>131910.72</v>
      </c>
      <c r="K8" s="34"/>
    </row>
    <row r="9" spans="1:11" ht="24" customHeight="1" x14ac:dyDescent="0.25">
      <c r="A9" s="35">
        <v>2</v>
      </c>
      <c r="B9" s="37" t="s">
        <v>126</v>
      </c>
      <c r="C9" s="37" t="s">
        <v>70</v>
      </c>
      <c r="D9" s="38" t="s">
        <v>11</v>
      </c>
      <c r="E9" s="50">
        <v>8000</v>
      </c>
      <c r="F9" s="50">
        <v>2992.56</v>
      </c>
      <c r="G9" s="31"/>
      <c r="H9" s="40">
        <f t="shared" ref="H9:H12" si="0">E9/30*30</f>
        <v>8000.0000000000009</v>
      </c>
      <c r="I9" s="40"/>
      <c r="J9" s="41">
        <f t="shared" ref="J9:J12" si="1">12*(E9+F9)+H9+I9</f>
        <v>139910.72</v>
      </c>
      <c r="K9" s="34"/>
    </row>
    <row r="10" spans="1:11" ht="24.75" customHeight="1" x14ac:dyDescent="0.25">
      <c r="A10" s="43">
        <v>3</v>
      </c>
      <c r="B10" s="47" t="s">
        <v>68</v>
      </c>
      <c r="C10" s="37" t="s">
        <v>70</v>
      </c>
      <c r="D10" s="38" t="s">
        <v>11</v>
      </c>
      <c r="E10" s="51">
        <v>5600</v>
      </c>
      <c r="F10" s="51">
        <v>494.47</v>
      </c>
      <c r="G10" s="31"/>
      <c r="H10" s="40"/>
      <c r="I10" s="40"/>
      <c r="J10" s="41">
        <f t="shared" si="1"/>
        <v>73133.64</v>
      </c>
      <c r="K10" s="34"/>
    </row>
    <row r="11" spans="1:11" ht="27" customHeight="1" x14ac:dyDescent="0.25">
      <c r="A11" s="61">
        <v>4</v>
      </c>
      <c r="B11" s="62" t="s">
        <v>14</v>
      </c>
      <c r="C11" s="63" t="s">
        <v>70</v>
      </c>
      <c r="D11" s="64" t="s">
        <v>11</v>
      </c>
      <c r="E11" s="67">
        <v>4200</v>
      </c>
      <c r="F11" s="67">
        <v>763.95</v>
      </c>
      <c r="G11" s="66"/>
      <c r="H11" s="40">
        <f t="shared" si="0"/>
        <v>4200</v>
      </c>
      <c r="I11" s="65"/>
      <c r="J11" s="41">
        <f t="shared" si="1"/>
        <v>63767.399999999994</v>
      </c>
      <c r="K11" s="52"/>
    </row>
    <row r="12" spans="1:11" ht="27" customHeight="1" x14ac:dyDescent="0.25">
      <c r="A12" s="61">
        <v>5</v>
      </c>
      <c r="B12" s="62" t="s">
        <v>102</v>
      </c>
      <c r="C12" s="63" t="s">
        <v>70</v>
      </c>
      <c r="D12" s="64" t="s">
        <v>11</v>
      </c>
      <c r="E12" s="67">
        <v>4200</v>
      </c>
      <c r="F12" s="67">
        <v>763.95</v>
      </c>
      <c r="G12" s="66"/>
      <c r="H12" s="40">
        <f t="shared" si="0"/>
        <v>4200</v>
      </c>
      <c r="I12" s="65"/>
      <c r="J12" s="41">
        <f t="shared" si="1"/>
        <v>63767.399999999994</v>
      </c>
      <c r="K12" s="52"/>
    </row>
    <row r="13" spans="1:11" ht="18" customHeight="1" x14ac:dyDescent="0.25">
      <c r="A13" s="7"/>
      <c r="B13" s="8"/>
      <c r="C13" s="54" t="s">
        <v>55</v>
      </c>
      <c r="D13" s="8"/>
      <c r="E13" s="55">
        <f>SUM(E8:E12)</f>
        <v>30000</v>
      </c>
      <c r="F13" s="55">
        <f t="shared" ref="F13:J13" si="2">SUM(F8:F12)</f>
        <v>8007.49</v>
      </c>
      <c r="G13" s="55">
        <f t="shared" si="2"/>
        <v>0</v>
      </c>
      <c r="H13" s="55">
        <f t="shared" si="2"/>
        <v>16400</v>
      </c>
      <c r="I13" s="55">
        <f t="shared" si="2"/>
        <v>0</v>
      </c>
      <c r="J13" s="55">
        <f t="shared" si="2"/>
        <v>472489.88</v>
      </c>
      <c r="K13" s="10"/>
    </row>
    <row r="14" spans="1:11" ht="18" customHeight="1" x14ac:dyDescent="0.25">
      <c r="A14" s="7"/>
      <c r="B14" s="8"/>
      <c r="C14" s="8"/>
      <c r="D14" s="8"/>
      <c r="E14" s="13">
        <f>E13*12</f>
        <v>360000</v>
      </c>
      <c r="F14" s="13">
        <f t="shared" ref="F14:G14" si="3">F13*12</f>
        <v>96089.88</v>
      </c>
      <c r="G14" s="13">
        <f t="shared" si="3"/>
        <v>0</v>
      </c>
      <c r="H14" s="13">
        <f>H13</f>
        <v>16400</v>
      </c>
      <c r="I14" s="13">
        <f>I13</f>
        <v>0</v>
      </c>
      <c r="J14" s="14">
        <f>SUM(E14:I14)</f>
        <v>472489.88</v>
      </c>
      <c r="K14" s="10"/>
    </row>
    <row r="15" spans="1:11" ht="18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10"/>
      <c r="K15" s="10"/>
    </row>
    <row r="16" spans="1:11" ht="18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10"/>
      <c r="K16" s="10"/>
    </row>
    <row r="17" spans="1:11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  <c r="K17" s="10"/>
    </row>
    <row r="18" spans="1:11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  <c r="K18" s="10"/>
    </row>
    <row r="19" spans="1:11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  <c r="K19" s="10"/>
    </row>
    <row r="20" spans="1:11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  <c r="K20" s="10"/>
    </row>
    <row r="21" spans="1:11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98"/>
  <sheetViews>
    <sheetView workbookViewId="0">
      <selection activeCell="J13" sqref="J13"/>
    </sheetView>
  </sheetViews>
  <sheetFormatPr baseColWidth="10" defaultColWidth="14.42578125" defaultRowHeight="15" x14ac:dyDescent="0.25"/>
  <cols>
    <col min="1" max="1" width="7.85546875" style="1" customWidth="1"/>
    <col min="2" max="2" width="23.140625" style="1" customWidth="1"/>
    <col min="3" max="3" width="34.7109375" style="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8.285156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11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12"/>
    </row>
    <row r="3" spans="1:11" ht="19.5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12"/>
    </row>
    <row r="4" spans="1:11" ht="19.5" customHeight="1" x14ac:dyDescent="0.3">
      <c r="A4" s="90" t="s">
        <v>78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24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24" customHeight="1" x14ac:dyDescent="0.25">
      <c r="A8" s="43">
        <v>1</v>
      </c>
      <c r="B8" s="45" t="s">
        <v>45</v>
      </c>
      <c r="C8" s="57" t="s">
        <v>71</v>
      </c>
      <c r="D8" s="38" t="s">
        <v>11</v>
      </c>
      <c r="E8" s="50">
        <v>4200</v>
      </c>
      <c r="F8" s="50">
        <v>763.95</v>
      </c>
      <c r="G8" s="31"/>
      <c r="H8" s="40">
        <f>E8/30*30</f>
        <v>4200</v>
      </c>
      <c r="I8" s="40"/>
      <c r="J8" s="41">
        <f>12*(E8+F8)+H8+I8</f>
        <v>63767.399999999994</v>
      </c>
      <c r="K8" s="34"/>
    </row>
    <row r="9" spans="1:11" ht="24" customHeight="1" x14ac:dyDescent="0.25">
      <c r="A9" s="43">
        <v>2</v>
      </c>
      <c r="B9" s="37" t="s">
        <v>98</v>
      </c>
      <c r="C9" s="57" t="s">
        <v>71</v>
      </c>
      <c r="D9" s="38" t="s">
        <v>11</v>
      </c>
      <c r="E9" s="51">
        <v>4200</v>
      </c>
      <c r="F9" s="51">
        <v>763.95</v>
      </c>
      <c r="G9" s="31"/>
      <c r="H9" s="40">
        <f t="shared" ref="H9:H10" si="0">E9/30*30</f>
        <v>4200</v>
      </c>
      <c r="I9" s="40"/>
      <c r="J9" s="41">
        <f t="shared" ref="J9:J10" si="1">12*(E9+F9)+H9+I9</f>
        <v>63767.399999999994</v>
      </c>
      <c r="K9" s="34"/>
    </row>
    <row r="10" spans="1:11" ht="24" customHeight="1" x14ac:dyDescent="0.25">
      <c r="A10" s="35">
        <v>3</v>
      </c>
      <c r="B10" s="53" t="s">
        <v>15</v>
      </c>
      <c r="C10" s="57" t="s">
        <v>71</v>
      </c>
      <c r="D10" s="38" t="s">
        <v>11</v>
      </c>
      <c r="E10" s="51">
        <v>6600</v>
      </c>
      <c r="F10" s="51">
        <v>947.15</v>
      </c>
      <c r="G10" s="31"/>
      <c r="H10" s="40">
        <f t="shared" si="0"/>
        <v>6600</v>
      </c>
      <c r="I10" s="40"/>
      <c r="J10" s="41">
        <f t="shared" si="1"/>
        <v>97165.799999999988</v>
      </c>
      <c r="K10" s="34"/>
    </row>
    <row r="11" spans="1:11" ht="18" customHeight="1" x14ac:dyDescent="0.25">
      <c r="A11" s="7"/>
      <c r="B11" s="8"/>
      <c r="C11" s="54" t="s">
        <v>55</v>
      </c>
      <c r="D11" s="8"/>
      <c r="E11" s="55">
        <f>SUM(E8:E10)</f>
        <v>15000</v>
      </c>
      <c r="F11" s="55">
        <f t="shared" ref="F11:J11" si="2">SUM(F8:F10)</f>
        <v>2475.0500000000002</v>
      </c>
      <c r="G11" s="55">
        <f t="shared" si="2"/>
        <v>0</v>
      </c>
      <c r="H11" s="55">
        <f t="shared" si="2"/>
        <v>15000</v>
      </c>
      <c r="I11" s="55">
        <f t="shared" si="2"/>
        <v>0</v>
      </c>
      <c r="J11" s="55">
        <f t="shared" si="2"/>
        <v>224700.59999999998</v>
      </c>
      <c r="K11" s="10"/>
    </row>
    <row r="12" spans="1:11" ht="18" customHeight="1" x14ac:dyDescent="0.25">
      <c r="A12" s="7"/>
      <c r="B12" s="8"/>
      <c r="C12" s="54"/>
      <c r="D12" s="8"/>
      <c r="E12" s="55">
        <f>E11*12</f>
        <v>180000</v>
      </c>
      <c r="F12" s="55">
        <f t="shared" ref="F12:G12" si="3">F11*12</f>
        <v>29700.600000000002</v>
      </c>
      <c r="G12" s="55">
        <f t="shared" si="3"/>
        <v>0</v>
      </c>
      <c r="H12" s="55">
        <f>H11</f>
        <v>15000</v>
      </c>
      <c r="I12" s="55">
        <f>I11</f>
        <v>0</v>
      </c>
      <c r="J12" s="55">
        <f>SUM(E12:I12)</f>
        <v>224700.6</v>
      </c>
      <c r="K12" s="10"/>
    </row>
    <row r="13" spans="1:11" ht="18" customHeight="1" x14ac:dyDescent="0.25">
      <c r="A13" s="7"/>
      <c r="B13" s="8"/>
      <c r="C13" s="54"/>
      <c r="D13" s="8"/>
      <c r="E13" s="55"/>
      <c r="F13" s="55"/>
      <c r="G13" s="55"/>
      <c r="H13" s="55"/>
      <c r="I13" s="55"/>
      <c r="J13" s="55"/>
      <c r="K13" s="10"/>
    </row>
    <row r="14" spans="1:11" ht="18" customHeight="1" x14ac:dyDescent="0.25">
      <c r="A14" s="7"/>
      <c r="B14" s="8"/>
      <c r="C14" s="54"/>
      <c r="D14" s="8"/>
      <c r="E14" s="55"/>
      <c r="F14" s="55"/>
      <c r="G14" s="55"/>
      <c r="H14" s="55"/>
      <c r="I14" s="55"/>
      <c r="J14" s="55"/>
      <c r="K14" s="10"/>
    </row>
    <row r="15" spans="1:11" ht="18" customHeight="1" x14ac:dyDescent="0.25">
      <c r="A15" s="7"/>
      <c r="B15" s="8"/>
      <c r="C15" s="54"/>
      <c r="D15" s="8"/>
      <c r="E15" s="55"/>
      <c r="F15" s="55"/>
      <c r="G15" s="55"/>
      <c r="H15" s="55"/>
      <c r="I15" s="55"/>
      <c r="J15" s="55"/>
      <c r="K15" s="10"/>
    </row>
    <row r="16" spans="1:11" ht="18" customHeight="1" x14ac:dyDescent="0.25">
      <c r="A16" s="7"/>
      <c r="B16" s="8"/>
      <c r="C16" s="54"/>
      <c r="D16" s="8"/>
      <c r="E16" s="55"/>
      <c r="F16" s="55"/>
      <c r="G16" s="55"/>
      <c r="H16" s="55"/>
      <c r="I16" s="55"/>
      <c r="J16" s="55"/>
      <c r="K16" s="10"/>
    </row>
    <row r="17" spans="1:11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  <c r="K17" s="10"/>
    </row>
    <row r="18" spans="1:11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  <c r="K18" s="10"/>
    </row>
    <row r="19" spans="1:11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  <c r="K19" s="10"/>
    </row>
    <row r="20" spans="1:11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  <c r="K20" s="10"/>
    </row>
    <row r="21" spans="1:11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10"/>
      <c r="K898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98"/>
  <sheetViews>
    <sheetView workbookViewId="0">
      <selection activeCell="A3" sqref="A3:J3"/>
    </sheetView>
  </sheetViews>
  <sheetFormatPr baseColWidth="10" defaultColWidth="14.42578125" defaultRowHeight="15" x14ac:dyDescent="0.25"/>
  <cols>
    <col min="1" max="1" width="7.85546875" style="1" customWidth="1"/>
    <col min="2" max="2" width="23.140625" style="1" customWidth="1"/>
    <col min="3" max="3" width="34.7109375" style="1" customWidth="1"/>
    <col min="4" max="4" width="10.85546875" style="1" customWidth="1"/>
    <col min="5" max="5" width="18.5703125" style="1" customWidth="1"/>
    <col min="6" max="6" width="17.85546875" style="1" customWidth="1"/>
    <col min="7" max="7" width="18.28515625" style="1" customWidth="1"/>
    <col min="8" max="8" width="20" style="1" customWidth="1"/>
    <col min="9" max="9" width="18.28515625" style="1" customWidth="1"/>
    <col min="10" max="10" width="17.7109375" style="1" customWidth="1"/>
    <col min="11" max="11" width="16.85546875" style="1" customWidth="1"/>
    <col min="12" max="16384" width="14.42578125" style="1"/>
  </cols>
  <sheetData>
    <row r="1" spans="1:11" ht="21.75" customHeight="1" x14ac:dyDescent="0.3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75"/>
    </row>
    <row r="2" spans="1:11" ht="20.25" customHeight="1" x14ac:dyDescent="0.3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76"/>
    </row>
    <row r="3" spans="1:11" ht="19.5" customHeight="1" x14ac:dyDescent="0.3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76"/>
    </row>
    <row r="4" spans="1:11" ht="19.5" customHeight="1" x14ac:dyDescent="0.3">
      <c r="A4" s="90" t="s">
        <v>127</v>
      </c>
      <c r="B4" s="90"/>
      <c r="C4" s="90"/>
      <c r="D4" s="90"/>
      <c r="E4" s="90"/>
      <c r="F4" s="90"/>
      <c r="G4" s="90"/>
      <c r="H4" s="90"/>
      <c r="I4" s="90"/>
      <c r="J4" s="90"/>
      <c r="K4" s="23"/>
    </row>
    <row r="5" spans="1:11" ht="19.5" customHeight="1" thickBot="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23"/>
    </row>
    <row r="6" spans="1:11" ht="18" customHeight="1" thickBot="1" x14ac:dyDescent="0.3">
      <c r="A6" s="106" t="s">
        <v>1</v>
      </c>
      <c r="B6" s="93" t="s">
        <v>72</v>
      </c>
      <c r="C6" s="93" t="s">
        <v>48</v>
      </c>
      <c r="D6" s="103" t="s">
        <v>62</v>
      </c>
      <c r="E6" s="108" t="s">
        <v>3</v>
      </c>
      <c r="F6" s="109"/>
      <c r="G6" s="109"/>
      <c r="H6" s="109"/>
      <c r="I6" s="110"/>
      <c r="J6" s="111" t="s">
        <v>63</v>
      </c>
      <c r="K6" s="23"/>
    </row>
    <row r="7" spans="1:11" ht="36.75" customHeight="1" thickBot="1" x14ac:dyDescent="0.3">
      <c r="A7" s="107"/>
      <c r="B7" s="94"/>
      <c r="C7" s="94"/>
      <c r="D7" s="104"/>
      <c r="E7" s="78" t="s">
        <v>64</v>
      </c>
      <c r="F7" s="25" t="s">
        <v>5</v>
      </c>
      <c r="G7" s="26" t="s">
        <v>65</v>
      </c>
      <c r="H7" s="26" t="s">
        <v>6</v>
      </c>
      <c r="I7" s="26" t="s">
        <v>7</v>
      </c>
      <c r="J7" s="112"/>
      <c r="K7" s="27"/>
    </row>
    <row r="8" spans="1:11" ht="24" customHeight="1" x14ac:dyDescent="0.25">
      <c r="A8" s="43">
        <v>1</v>
      </c>
      <c r="B8" s="45" t="s">
        <v>29</v>
      </c>
      <c r="C8" s="57" t="s">
        <v>71</v>
      </c>
      <c r="D8" s="38" t="s">
        <v>11</v>
      </c>
      <c r="E8" s="50"/>
      <c r="F8" s="50"/>
      <c r="G8" s="31"/>
      <c r="H8" s="40">
        <f>E8/30*40</f>
        <v>0</v>
      </c>
      <c r="I8" s="40"/>
      <c r="J8" s="41">
        <f>8*(E8+F8)+H8+I8</f>
        <v>0</v>
      </c>
      <c r="K8" s="34"/>
    </row>
    <row r="9" spans="1:11" ht="24" customHeight="1" x14ac:dyDescent="0.25">
      <c r="A9" s="43">
        <v>2</v>
      </c>
      <c r="B9" s="37" t="s">
        <v>68</v>
      </c>
      <c r="C9" s="57" t="s">
        <v>71</v>
      </c>
      <c r="D9" s="38" t="s">
        <v>11</v>
      </c>
      <c r="E9" s="51"/>
      <c r="F9" s="51"/>
      <c r="G9" s="31"/>
      <c r="H9" s="40">
        <f>E9/30*40</f>
        <v>0</v>
      </c>
      <c r="I9" s="40"/>
      <c r="J9" s="41">
        <f>8*(E9+F9)+H9+I9</f>
        <v>0</v>
      </c>
      <c r="K9" s="34"/>
    </row>
    <row r="10" spans="1:11" ht="18" customHeight="1" x14ac:dyDescent="0.25">
      <c r="A10" s="7"/>
      <c r="B10" s="8"/>
      <c r="C10" s="54" t="s">
        <v>55</v>
      </c>
      <c r="D10" s="8"/>
      <c r="E10" s="55">
        <f t="shared" ref="E10:J10" si="0">SUM(E8:E9)</f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55">
        <f t="shared" si="0"/>
        <v>0</v>
      </c>
      <c r="J10" s="55">
        <f t="shared" si="0"/>
        <v>0</v>
      </c>
      <c r="K10" s="10"/>
    </row>
    <row r="11" spans="1:11" ht="18" customHeight="1" x14ac:dyDescent="0.25">
      <c r="A11" s="7"/>
      <c r="B11" s="8"/>
      <c r="C11" s="54"/>
      <c r="D11" s="8"/>
      <c r="E11" s="56">
        <f>E10*8</f>
        <v>0</v>
      </c>
      <c r="F11" s="56">
        <f>F10*8</f>
        <v>0</v>
      </c>
      <c r="G11" s="56">
        <f>G10*12</f>
        <v>0</v>
      </c>
      <c r="H11" s="56">
        <f>H10</f>
        <v>0</v>
      </c>
      <c r="I11" s="56">
        <f>I10</f>
        <v>0</v>
      </c>
      <c r="J11" s="56">
        <f>J10</f>
        <v>0</v>
      </c>
      <c r="K11" s="10"/>
    </row>
    <row r="12" spans="1:11" ht="18" customHeight="1" x14ac:dyDescent="0.25">
      <c r="A12" s="7"/>
      <c r="B12" s="8"/>
      <c r="C12" s="54"/>
      <c r="D12" s="8"/>
      <c r="E12" s="55"/>
      <c r="F12" s="55"/>
      <c r="G12" s="55"/>
      <c r="H12" s="55"/>
      <c r="I12" s="55"/>
      <c r="J12" s="55"/>
      <c r="K12" s="10"/>
    </row>
    <row r="13" spans="1:11" ht="18" customHeight="1" x14ac:dyDescent="0.25">
      <c r="A13" s="7"/>
      <c r="B13" s="8"/>
      <c r="C13" s="54"/>
      <c r="D13" s="8"/>
      <c r="E13" s="55"/>
      <c r="F13" s="55"/>
      <c r="G13" s="55"/>
      <c r="H13" s="55"/>
      <c r="I13" s="55"/>
      <c r="J13" s="55"/>
      <c r="K13" s="10"/>
    </row>
    <row r="14" spans="1:11" ht="18" customHeight="1" x14ac:dyDescent="0.25">
      <c r="A14" s="7"/>
      <c r="B14" s="8"/>
      <c r="C14" s="54"/>
      <c r="D14" s="8"/>
      <c r="E14" s="55"/>
      <c r="F14" s="55"/>
      <c r="G14" s="55"/>
      <c r="H14" s="55"/>
      <c r="I14" s="55"/>
      <c r="J14" s="55"/>
      <c r="K14" s="10"/>
    </row>
    <row r="15" spans="1:11" ht="18" customHeight="1" x14ac:dyDescent="0.25">
      <c r="A15" s="7"/>
      <c r="B15" s="8"/>
      <c r="C15" s="54"/>
      <c r="D15" s="8"/>
      <c r="E15" s="55"/>
      <c r="F15" s="55"/>
      <c r="G15" s="55"/>
      <c r="H15" s="55"/>
      <c r="I15" s="55"/>
      <c r="J15" s="55"/>
      <c r="K15" s="10"/>
    </row>
    <row r="16" spans="1:11" ht="18" customHeight="1" x14ac:dyDescent="0.25">
      <c r="A16" s="7"/>
      <c r="B16" s="8"/>
      <c r="C16" s="54"/>
      <c r="D16" s="8"/>
      <c r="E16" s="55"/>
      <c r="F16" s="55"/>
      <c r="G16" s="55"/>
      <c r="H16" s="55"/>
      <c r="I16" s="55"/>
      <c r="J16" s="55"/>
      <c r="K16" s="10"/>
    </row>
    <row r="17" spans="1:11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10"/>
      <c r="K17" s="10"/>
    </row>
    <row r="18" spans="1:11" ht="18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10"/>
      <c r="K18" s="10"/>
    </row>
    <row r="19" spans="1:11" ht="18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10"/>
      <c r="K19" s="10"/>
    </row>
    <row r="20" spans="1:11" ht="18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10"/>
      <c r="K20" s="10"/>
    </row>
    <row r="21" spans="1:11" ht="18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10"/>
      <c r="K21" s="10"/>
    </row>
    <row r="22" spans="1:11" ht="18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10"/>
      <c r="K22" s="10"/>
    </row>
    <row r="23" spans="1:11" ht="18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10"/>
      <c r="K23" s="10"/>
    </row>
    <row r="24" spans="1:11" ht="18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10"/>
      <c r="K24" s="10"/>
    </row>
    <row r="25" spans="1:11" ht="18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10"/>
      <c r="K25" s="10"/>
    </row>
    <row r="26" spans="1:11" ht="18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10"/>
      <c r="K26" s="10"/>
    </row>
    <row r="27" spans="1:11" ht="18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10"/>
      <c r="K27" s="10"/>
    </row>
    <row r="28" spans="1:11" ht="18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10"/>
      <c r="K28" s="10"/>
    </row>
    <row r="29" spans="1:11" ht="18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0"/>
    </row>
    <row r="30" spans="1:11" ht="18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0"/>
    </row>
    <row r="31" spans="1:11" ht="18" customHeight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0"/>
    </row>
    <row r="32" spans="1:11" ht="18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10"/>
      <c r="K32" s="10"/>
    </row>
    <row r="33" spans="1:11" ht="18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10"/>
      <c r="K33" s="10"/>
    </row>
    <row r="34" spans="1:11" ht="18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10"/>
      <c r="K34" s="10"/>
    </row>
    <row r="35" spans="1:11" ht="18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10"/>
      <c r="K35" s="10"/>
    </row>
    <row r="36" spans="1:11" ht="18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10"/>
      <c r="K36" s="10"/>
    </row>
    <row r="37" spans="1:11" ht="18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10"/>
      <c r="K37" s="10"/>
    </row>
    <row r="38" spans="1:11" ht="18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10"/>
      <c r="K38" s="10"/>
    </row>
    <row r="39" spans="1:11" ht="18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10"/>
      <c r="K39" s="10"/>
    </row>
    <row r="40" spans="1:11" ht="18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10"/>
      <c r="K40" s="10"/>
    </row>
    <row r="41" spans="1:11" ht="18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10"/>
      <c r="K41" s="10"/>
    </row>
    <row r="42" spans="1:11" ht="18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10"/>
      <c r="K42" s="10"/>
    </row>
    <row r="43" spans="1:11" ht="18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10"/>
      <c r="K43" s="10"/>
    </row>
    <row r="44" spans="1:11" ht="18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10"/>
      <c r="K44" s="10"/>
    </row>
    <row r="45" spans="1:11" ht="18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10"/>
      <c r="K45" s="10"/>
    </row>
    <row r="46" spans="1:11" ht="18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10"/>
      <c r="K46" s="10"/>
    </row>
    <row r="47" spans="1:11" ht="18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10"/>
      <c r="K47" s="10"/>
    </row>
    <row r="48" spans="1:11" ht="18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10"/>
      <c r="K48" s="10"/>
    </row>
    <row r="49" spans="1:11" ht="18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10"/>
      <c r="K49" s="10"/>
    </row>
    <row r="50" spans="1:11" ht="18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10"/>
      <c r="K50" s="10"/>
    </row>
    <row r="51" spans="1:11" ht="18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10"/>
      <c r="K51" s="10"/>
    </row>
    <row r="52" spans="1:11" ht="18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10"/>
      <c r="K52" s="10"/>
    </row>
    <row r="53" spans="1:11" ht="18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10"/>
      <c r="K53" s="10"/>
    </row>
    <row r="54" spans="1:11" ht="18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10"/>
      <c r="K54" s="10"/>
    </row>
    <row r="55" spans="1:11" ht="18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10"/>
      <c r="K55" s="10"/>
    </row>
    <row r="56" spans="1:11" ht="18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10"/>
      <c r="K56" s="10"/>
    </row>
    <row r="57" spans="1:11" ht="18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10"/>
      <c r="K57" s="10"/>
    </row>
    <row r="58" spans="1:11" ht="18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10"/>
      <c r="K58" s="10"/>
    </row>
    <row r="59" spans="1:11" ht="18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10"/>
      <c r="K59" s="10"/>
    </row>
    <row r="60" spans="1:11" ht="18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10"/>
      <c r="K60" s="10"/>
    </row>
    <row r="61" spans="1:11" ht="18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10"/>
      <c r="K61" s="10"/>
    </row>
    <row r="62" spans="1:11" ht="18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10"/>
      <c r="K62" s="10"/>
    </row>
    <row r="63" spans="1:11" ht="18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10"/>
      <c r="K63" s="10"/>
    </row>
    <row r="64" spans="1:11" ht="18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10"/>
      <c r="K64" s="10"/>
    </row>
    <row r="65" spans="1:11" ht="18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10"/>
      <c r="K65" s="10"/>
    </row>
    <row r="66" spans="1:11" ht="18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10"/>
      <c r="K66" s="10"/>
    </row>
    <row r="67" spans="1:11" ht="18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10"/>
      <c r="K67" s="10"/>
    </row>
    <row r="68" spans="1:11" ht="18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10"/>
      <c r="K68" s="10"/>
    </row>
    <row r="69" spans="1:11" ht="18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10"/>
      <c r="K69" s="10"/>
    </row>
    <row r="70" spans="1:11" ht="18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10"/>
      <c r="K70" s="10"/>
    </row>
    <row r="71" spans="1:11" ht="18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10"/>
      <c r="K71" s="10"/>
    </row>
    <row r="72" spans="1:11" ht="18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10"/>
      <c r="K72" s="10"/>
    </row>
    <row r="73" spans="1:11" ht="18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10"/>
      <c r="K73" s="10"/>
    </row>
    <row r="74" spans="1:11" ht="18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10"/>
      <c r="K74" s="10"/>
    </row>
    <row r="75" spans="1:11" ht="18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10"/>
      <c r="K75" s="10"/>
    </row>
    <row r="76" spans="1:11" ht="18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10"/>
      <c r="K76" s="10"/>
    </row>
    <row r="77" spans="1:11" ht="18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10"/>
      <c r="K77" s="10"/>
    </row>
    <row r="78" spans="1:11" ht="18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10"/>
      <c r="K78" s="10"/>
    </row>
    <row r="79" spans="1:11" ht="18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10"/>
      <c r="K79" s="10"/>
    </row>
    <row r="80" spans="1:11" ht="18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10"/>
      <c r="K80" s="10"/>
    </row>
    <row r="81" spans="1:11" ht="18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10"/>
      <c r="K81" s="10"/>
    </row>
    <row r="82" spans="1:11" ht="18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10"/>
      <c r="K82" s="10"/>
    </row>
    <row r="83" spans="1:11" ht="18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10"/>
      <c r="K83" s="10"/>
    </row>
    <row r="84" spans="1:11" ht="18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10"/>
      <c r="K84" s="10"/>
    </row>
    <row r="85" spans="1:11" ht="18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10"/>
      <c r="K85" s="10"/>
    </row>
    <row r="86" spans="1:11" ht="18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10"/>
      <c r="K86" s="10"/>
    </row>
    <row r="87" spans="1:11" ht="18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10"/>
      <c r="K87" s="10"/>
    </row>
    <row r="88" spans="1:11" ht="18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10"/>
      <c r="K88" s="10"/>
    </row>
    <row r="89" spans="1:11" ht="18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10"/>
      <c r="K89" s="10"/>
    </row>
    <row r="90" spans="1:11" ht="18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10"/>
      <c r="K90" s="10"/>
    </row>
    <row r="91" spans="1:11" ht="18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10"/>
      <c r="K91" s="10"/>
    </row>
    <row r="92" spans="1:11" ht="18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10"/>
      <c r="K92" s="10"/>
    </row>
    <row r="93" spans="1:11" ht="18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10"/>
      <c r="K93" s="10"/>
    </row>
    <row r="94" spans="1:11" ht="18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10"/>
      <c r="K94" s="10"/>
    </row>
    <row r="95" spans="1:11" ht="18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10"/>
      <c r="K95" s="10"/>
    </row>
    <row r="96" spans="1:11" ht="18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10"/>
      <c r="K96" s="10"/>
    </row>
    <row r="97" spans="1:11" ht="18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10"/>
      <c r="K97" s="10"/>
    </row>
    <row r="98" spans="1:11" ht="18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10"/>
      <c r="K98" s="10"/>
    </row>
    <row r="99" spans="1:11" ht="18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10"/>
      <c r="K99" s="10"/>
    </row>
    <row r="100" spans="1:11" ht="18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10"/>
      <c r="K100" s="10"/>
    </row>
    <row r="101" spans="1:11" ht="18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10"/>
      <c r="K101" s="10"/>
    </row>
    <row r="102" spans="1:11" ht="18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10"/>
      <c r="K102" s="10"/>
    </row>
    <row r="103" spans="1:11" ht="18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10"/>
      <c r="K103" s="10"/>
    </row>
    <row r="104" spans="1:11" ht="18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10"/>
      <c r="K104" s="10"/>
    </row>
    <row r="105" spans="1:11" ht="18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10"/>
      <c r="K105" s="10"/>
    </row>
    <row r="106" spans="1:11" ht="18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10"/>
      <c r="K106" s="10"/>
    </row>
    <row r="107" spans="1:11" ht="18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10"/>
      <c r="K107" s="10"/>
    </row>
    <row r="108" spans="1:11" ht="18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10"/>
      <c r="K108" s="10"/>
    </row>
    <row r="109" spans="1:11" ht="18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10"/>
      <c r="K109" s="10"/>
    </row>
    <row r="110" spans="1:11" ht="18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10"/>
      <c r="K110" s="10"/>
    </row>
    <row r="111" spans="1:11" ht="18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10"/>
      <c r="K111" s="10"/>
    </row>
    <row r="112" spans="1:11" ht="18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10"/>
      <c r="K112" s="10"/>
    </row>
    <row r="113" spans="1:11" ht="18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10"/>
      <c r="K113" s="10"/>
    </row>
    <row r="114" spans="1:11" ht="18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10"/>
      <c r="K114" s="10"/>
    </row>
    <row r="115" spans="1:11" ht="18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10"/>
      <c r="K115" s="10"/>
    </row>
    <row r="116" spans="1:11" ht="18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10"/>
      <c r="K116" s="10"/>
    </row>
    <row r="117" spans="1:11" ht="18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10"/>
      <c r="K117" s="10"/>
    </row>
    <row r="118" spans="1:11" ht="18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10"/>
      <c r="K118" s="10"/>
    </row>
    <row r="119" spans="1:11" ht="18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10"/>
      <c r="K119" s="10"/>
    </row>
    <row r="120" spans="1:11" ht="18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10"/>
      <c r="K120" s="10"/>
    </row>
    <row r="121" spans="1:11" ht="18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10"/>
      <c r="K121" s="10"/>
    </row>
    <row r="122" spans="1:11" ht="18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10"/>
      <c r="K122" s="10"/>
    </row>
    <row r="123" spans="1:11" ht="18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10"/>
      <c r="K123" s="10"/>
    </row>
    <row r="124" spans="1:11" ht="18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10"/>
      <c r="K124" s="10"/>
    </row>
    <row r="125" spans="1:11" ht="18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10"/>
      <c r="K125" s="10"/>
    </row>
    <row r="126" spans="1:11" ht="18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10"/>
      <c r="K126" s="10"/>
    </row>
    <row r="127" spans="1:11" ht="18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10"/>
      <c r="K127" s="10"/>
    </row>
    <row r="128" spans="1:11" ht="18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10"/>
      <c r="K128" s="10"/>
    </row>
    <row r="129" spans="1:11" ht="18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10"/>
      <c r="K129" s="10"/>
    </row>
    <row r="130" spans="1:11" ht="18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10"/>
      <c r="K130" s="10"/>
    </row>
    <row r="131" spans="1:11" ht="18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10"/>
      <c r="K131" s="10"/>
    </row>
    <row r="132" spans="1:11" ht="18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10"/>
      <c r="K132" s="10"/>
    </row>
    <row r="133" spans="1:11" ht="18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10"/>
      <c r="K133" s="10"/>
    </row>
    <row r="134" spans="1:11" ht="18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10"/>
      <c r="K134" s="10"/>
    </row>
    <row r="135" spans="1:11" ht="18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10"/>
      <c r="K135" s="10"/>
    </row>
    <row r="136" spans="1:11" ht="18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10"/>
      <c r="K136" s="10"/>
    </row>
    <row r="137" spans="1:11" ht="18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10"/>
      <c r="K137" s="10"/>
    </row>
    <row r="138" spans="1:11" ht="18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10"/>
      <c r="K138" s="10"/>
    </row>
    <row r="139" spans="1:11" ht="18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10"/>
      <c r="K139" s="10"/>
    </row>
    <row r="140" spans="1:11" ht="18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10"/>
      <c r="K140" s="10"/>
    </row>
    <row r="141" spans="1:11" ht="18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10"/>
      <c r="K141" s="10"/>
    </row>
    <row r="142" spans="1:11" ht="18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10"/>
      <c r="K142" s="10"/>
    </row>
    <row r="143" spans="1:11" ht="18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10"/>
      <c r="K143" s="10"/>
    </row>
    <row r="144" spans="1:11" ht="18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10"/>
      <c r="K144" s="10"/>
    </row>
    <row r="145" spans="1:11" ht="18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10"/>
      <c r="K145" s="10"/>
    </row>
    <row r="146" spans="1:11" ht="18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10"/>
      <c r="K146" s="10"/>
    </row>
    <row r="147" spans="1:11" ht="18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10"/>
      <c r="K147" s="10"/>
    </row>
    <row r="148" spans="1:11" ht="18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10"/>
      <c r="K148" s="10"/>
    </row>
    <row r="149" spans="1:11" ht="18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10"/>
      <c r="K149" s="10"/>
    </row>
    <row r="150" spans="1:11" ht="18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10"/>
      <c r="K150" s="10"/>
    </row>
    <row r="151" spans="1:11" ht="18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10"/>
      <c r="K151" s="10"/>
    </row>
    <row r="152" spans="1:11" ht="18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10"/>
      <c r="K152" s="10"/>
    </row>
    <row r="153" spans="1:11" ht="18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10"/>
      <c r="K153" s="10"/>
    </row>
    <row r="154" spans="1:11" ht="18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10"/>
      <c r="K154" s="10"/>
    </row>
    <row r="155" spans="1:11" ht="18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10"/>
      <c r="K155" s="10"/>
    </row>
    <row r="156" spans="1:11" ht="18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10"/>
      <c r="K156" s="10"/>
    </row>
    <row r="157" spans="1:11" ht="18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10"/>
      <c r="K157" s="10"/>
    </row>
    <row r="158" spans="1:11" ht="18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10"/>
      <c r="K158" s="10"/>
    </row>
    <row r="159" spans="1:11" ht="18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10"/>
      <c r="K159" s="10"/>
    </row>
    <row r="160" spans="1:11" ht="18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10"/>
      <c r="K160" s="10"/>
    </row>
    <row r="161" spans="1:11" ht="18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10"/>
      <c r="K161" s="10"/>
    </row>
    <row r="162" spans="1:11" ht="18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10"/>
      <c r="K162" s="10"/>
    </row>
    <row r="163" spans="1:11" ht="18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10"/>
      <c r="K163" s="10"/>
    </row>
    <row r="164" spans="1:11" ht="18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10"/>
      <c r="K164" s="10"/>
    </row>
    <row r="165" spans="1:11" ht="18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10"/>
      <c r="K165" s="10"/>
    </row>
    <row r="166" spans="1:11" ht="18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10"/>
      <c r="K166" s="10"/>
    </row>
    <row r="167" spans="1:11" ht="18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10"/>
      <c r="K167" s="10"/>
    </row>
    <row r="168" spans="1:11" ht="18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10"/>
      <c r="K168" s="10"/>
    </row>
    <row r="169" spans="1:11" ht="18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10"/>
      <c r="K169" s="10"/>
    </row>
    <row r="170" spans="1:11" ht="18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10"/>
      <c r="K170" s="10"/>
    </row>
    <row r="171" spans="1:11" ht="18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10"/>
      <c r="K171" s="10"/>
    </row>
    <row r="172" spans="1:11" ht="18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10"/>
      <c r="K172" s="10"/>
    </row>
    <row r="173" spans="1:11" ht="18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10"/>
      <c r="K173" s="10"/>
    </row>
    <row r="174" spans="1:11" ht="18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10"/>
      <c r="K174" s="10"/>
    </row>
    <row r="175" spans="1:11" ht="18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10"/>
      <c r="K175" s="10"/>
    </row>
    <row r="176" spans="1:11" ht="18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10"/>
      <c r="K176" s="10"/>
    </row>
    <row r="177" spans="1:11" ht="18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10"/>
      <c r="K177" s="10"/>
    </row>
    <row r="178" spans="1:11" ht="18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10"/>
      <c r="K178" s="10"/>
    </row>
    <row r="179" spans="1:11" ht="18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10"/>
      <c r="K179" s="10"/>
    </row>
    <row r="180" spans="1:11" ht="18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10"/>
      <c r="K180" s="10"/>
    </row>
    <row r="181" spans="1:11" ht="18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10"/>
      <c r="K181" s="10"/>
    </row>
    <row r="182" spans="1:11" ht="18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10"/>
      <c r="K182" s="10"/>
    </row>
    <row r="183" spans="1:11" ht="18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10"/>
      <c r="K183" s="10"/>
    </row>
    <row r="184" spans="1:11" ht="18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10"/>
      <c r="K184" s="10"/>
    </row>
    <row r="185" spans="1:11" ht="18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10"/>
      <c r="K185" s="10"/>
    </row>
    <row r="186" spans="1:11" ht="18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10"/>
      <c r="K186" s="10"/>
    </row>
    <row r="187" spans="1:11" ht="18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10"/>
      <c r="K187" s="10"/>
    </row>
    <row r="188" spans="1:11" ht="18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10"/>
      <c r="K188" s="10"/>
    </row>
    <row r="189" spans="1:11" ht="18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10"/>
      <c r="K189" s="10"/>
    </row>
    <row r="190" spans="1:11" ht="18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10"/>
      <c r="K190" s="10"/>
    </row>
    <row r="191" spans="1:11" ht="18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10"/>
      <c r="K191" s="10"/>
    </row>
    <row r="192" spans="1:11" ht="18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10"/>
      <c r="K192" s="10"/>
    </row>
    <row r="193" spans="1:11" ht="18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10"/>
      <c r="K193" s="10"/>
    </row>
    <row r="194" spans="1:11" ht="18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10"/>
      <c r="K194" s="10"/>
    </row>
    <row r="195" spans="1:11" ht="18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10"/>
      <c r="K195" s="10"/>
    </row>
    <row r="196" spans="1:11" ht="18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10"/>
      <c r="K196" s="10"/>
    </row>
    <row r="197" spans="1:11" ht="18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10"/>
      <c r="K197" s="10"/>
    </row>
    <row r="198" spans="1:11" ht="18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10"/>
      <c r="K198" s="10"/>
    </row>
    <row r="199" spans="1:11" ht="18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10"/>
      <c r="K199" s="10"/>
    </row>
    <row r="200" spans="1:11" ht="18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10"/>
      <c r="K200" s="10"/>
    </row>
    <row r="201" spans="1:11" ht="18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10"/>
      <c r="K201" s="10"/>
    </row>
    <row r="202" spans="1:11" ht="18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10"/>
      <c r="K202" s="10"/>
    </row>
    <row r="203" spans="1:11" ht="18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10"/>
      <c r="K203" s="10"/>
    </row>
    <row r="204" spans="1:11" ht="18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10"/>
      <c r="K204" s="10"/>
    </row>
    <row r="205" spans="1:11" ht="18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10"/>
      <c r="K205" s="10"/>
    </row>
    <row r="206" spans="1:11" ht="18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10"/>
      <c r="K206" s="10"/>
    </row>
    <row r="207" spans="1:11" ht="18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10"/>
      <c r="K207" s="10"/>
    </row>
    <row r="208" spans="1:11" ht="18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10"/>
      <c r="K208" s="10"/>
    </row>
    <row r="209" spans="1:11" ht="18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10"/>
      <c r="K209" s="10"/>
    </row>
    <row r="210" spans="1:11" ht="18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10"/>
      <c r="K210" s="10"/>
    </row>
    <row r="211" spans="1:11" ht="18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10"/>
      <c r="K211" s="10"/>
    </row>
    <row r="212" spans="1:11" ht="18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10"/>
      <c r="K212" s="10"/>
    </row>
    <row r="213" spans="1:11" ht="18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10"/>
      <c r="K213" s="10"/>
    </row>
    <row r="214" spans="1:11" ht="18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10"/>
      <c r="K214" s="10"/>
    </row>
    <row r="215" spans="1:11" ht="18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10"/>
      <c r="K215" s="10"/>
    </row>
    <row r="216" spans="1:11" ht="18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10"/>
      <c r="K216" s="10"/>
    </row>
    <row r="217" spans="1:11" ht="18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10"/>
      <c r="K217" s="10"/>
    </row>
    <row r="218" spans="1:11" ht="18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10"/>
      <c r="K218" s="10"/>
    </row>
    <row r="219" spans="1:11" ht="18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10"/>
      <c r="K219" s="10"/>
    </row>
    <row r="220" spans="1:11" ht="18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10"/>
      <c r="K220" s="10"/>
    </row>
    <row r="221" spans="1:11" ht="18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10"/>
      <c r="K221" s="10"/>
    </row>
    <row r="222" spans="1:11" ht="18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10"/>
      <c r="K222" s="10"/>
    </row>
    <row r="223" spans="1:11" ht="18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10"/>
      <c r="K223" s="10"/>
    </row>
    <row r="224" spans="1:11" ht="18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10"/>
      <c r="K224" s="10"/>
    </row>
    <row r="225" spans="1:11" ht="18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10"/>
      <c r="K225" s="10"/>
    </row>
    <row r="226" spans="1:11" ht="18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10"/>
      <c r="K226" s="10"/>
    </row>
    <row r="227" spans="1:11" ht="18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10"/>
      <c r="K227" s="10"/>
    </row>
    <row r="228" spans="1:11" ht="18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10"/>
      <c r="K228" s="10"/>
    </row>
    <row r="229" spans="1:11" ht="18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10"/>
      <c r="K229" s="10"/>
    </row>
    <row r="230" spans="1:11" ht="18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10"/>
      <c r="K230" s="10"/>
    </row>
    <row r="231" spans="1:11" ht="18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10"/>
      <c r="K231" s="10"/>
    </row>
    <row r="232" spans="1:11" ht="18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10"/>
      <c r="K232" s="10"/>
    </row>
    <row r="233" spans="1:11" ht="18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10"/>
      <c r="K233" s="10"/>
    </row>
    <row r="234" spans="1:11" ht="18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10"/>
      <c r="K234" s="10"/>
    </row>
    <row r="235" spans="1:11" ht="18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10"/>
      <c r="K235" s="10"/>
    </row>
    <row r="236" spans="1:11" ht="18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10"/>
      <c r="K236" s="10"/>
    </row>
    <row r="237" spans="1:11" ht="18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10"/>
      <c r="K237" s="10"/>
    </row>
    <row r="238" spans="1:11" ht="18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10"/>
      <c r="K238" s="10"/>
    </row>
    <row r="239" spans="1:11" ht="18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10"/>
      <c r="K239" s="10"/>
    </row>
    <row r="240" spans="1:11" ht="18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10"/>
      <c r="K240" s="10"/>
    </row>
    <row r="241" spans="1:11" ht="18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10"/>
      <c r="K241" s="10"/>
    </row>
    <row r="242" spans="1:11" ht="18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10"/>
      <c r="K242" s="10"/>
    </row>
    <row r="243" spans="1:11" ht="18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10"/>
      <c r="K243" s="10"/>
    </row>
    <row r="244" spans="1:11" ht="18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10"/>
      <c r="K244" s="10"/>
    </row>
    <row r="245" spans="1:11" ht="18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10"/>
      <c r="K245" s="10"/>
    </row>
    <row r="246" spans="1:11" ht="18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10"/>
      <c r="K246" s="10"/>
    </row>
    <row r="247" spans="1:11" ht="18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10"/>
      <c r="K247" s="10"/>
    </row>
    <row r="248" spans="1:11" ht="18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10"/>
      <c r="K248" s="10"/>
    </row>
    <row r="249" spans="1:11" ht="18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10"/>
      <c r="K249" s="10"/>
    </row>
    <row r="250" spans="1:11" ht="18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10"/>
      <c r="K250" s="10"/>
    </row>
    <row r="251" spans="1:11" ht="18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10"/>
      <c r="K251" s="10"/>
    </row>
    <row r="252" spans="1:11" ht="18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10"/>
      <c r="K252" s="10"/>
    </row>
    <row r="253" spans="1:11" ht="18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10"/>
      <c r="K253" s="10"/>
    </row>
    <row r="254" spans="1:11" ht="18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10"/>
      <c r="K254" s="10"/>
    </row>
    <row r="255" spans="1:11" ht="18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10"/>
      <c r="K255" s="10"/>
    </row>
    <row r="256" spans="1:11" ht="18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10"/>
      <c r="K256" s="10"/>
    </row>
    <row r="257" spans="1:11" ht="18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10"/>
      <c r="K257" s="10"/>
    </row>
    <row r="258" spans="1:11" ht="18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10"/>
      <c r="K258" s="10"/>
    </row>
    <row r="259" spans="1:11" ht="18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10"/>
      <c r="K259" s="10"/>
    </row>
    <row r="260" spans="1:11" ht="18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10"/>
      <c r="K260" s="10"/>
    </row>
    <row r="261" spans="1:11" ht="18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10"/>
      <c r="K261" s="10"/>
    </row>
    <row r="262" spans="1:11" ht="18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10"/>
      <c r="K262" s="10"/>
    </row>
    <row r="263" spans="1:11" ht="18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10"/>
      <c r="K263" s="10"/>
    </row>
    <row r="264" spans="1:11" ht="18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10"/>
      <c r="K264" s="10"/>
    </row>
    <row r="265" spans="1:11" ht="18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10"/>
      <c r="K265" s="10"/>
    </row>
    <row r="266" spans="1:11" ht="18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10"/>
      <c r="K266" s="10"/>
    </row>
    <row r="267" spans="1:11" ht="18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10"/>
      <c r="K267" s="10"/>
    </row>
    <row r="268" spans="1:11" ht="18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10"/>
      <c r="K268" s="10"/>
    </row>
    <row r="269" spans="1:11" ht="18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10"/>
      <c r="K269" s="10"/>
    </row>
    <row r="270" spans="1:11" ht="18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10"/>
      <c r="K270" s="10"/>
    </row>
    <row r="271" spans="1:11" ht="18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10"/>
      <c r="K271" s="10"/>
    </row>
    <row r="272" spans="1:11" ht="18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10"/>
      <c r="K272" s="10"/>
    </row>
    <row r="273" spans="1:11" ht="18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10"/>
      <c r="K273" s="10"/>
    </row>
    <row r="274" spans="1:11" ht="18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10"/>
      <c r="K274" s="10"/>
    </row>
    <row r="275" spans="1:11" ht="18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10"/>
      <c r="K275" s="10"/>
    </row>
    <row r="276" spans="1:11" ht="18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10"/>
      <c r="K276" s="10"/>
    </row>
    <row r="277" spans="1:11" ht="18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10"/>
      <c r="K277" s="10"/>
    </row>
    <row r="278" spans="1:11" ht="18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10"/>
      <c r="K278" s="10"/>
    </row>
    <row r="279" spans="1:11" ht="18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10"/>
      <c r="K279" s="10"/>
    </row>
    <row r="280" spans="1:11" ht="18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10"/>
      <c r="K280" s="10"/>
    </row>
    <row r="281" spans="1:11" ht="18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10"/>
      <c r="K281" s="10"/>
    </row>
    <row r="282" spans="1:11" ht="18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10"/>
      <c r="K282" s="10"/>
    </row>
    <row r="283" spans="1:11" ht="18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10"/>
      <c r="K283" s="10"/>
    </row>
    <row r="284" spans="1:11" ht="18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10"/>
      <c r="K284" s="10"/>
    </row>
    <row r="285" spans="1:11" ht="18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10"/>
      <c r="K285" s="10"/>
    </row>
    <row r="286" spans="1:11" ht="18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10"/>
      <c r="K286" s="10"/>
    </row>
    <row r="287" spans="1:11" ht="18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10"/>
      <c r="K287" s="10"/>
    </row>
    <row r="288" spans="1:11" ht="18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10"/>
      <c r="K288" s="10"/>
    </row>
    <row r="289" spans="1:11" ht="18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10"/>
      <c r="K289" s="10"/>
    </row>
    <row r="290" spans="1:11" ht="18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10"/>
      <c r="K290" s="10"/>
    </row>
    <row r="291" spans="1:11" ht="18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10"/>
      <c r="K291" s="10"/>
    </row>
    <row r="292" spans="1:11" ht="18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10"/>
      <c r="K292" s="10"/>
    </row>
    <row r="293" spans="1:11" ht="18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10"/>
      <c r="K293" s="10"/>
    </row>
    <row r="294" spans="1:11" ht="18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10"/>
      <c r="K294" s="10"/>
    </row>
    <row r="295" spans="1:11" ht="18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10"/>
      <c r="K295" s="10"/>
    </row>
    <row r="296" spans="1:11" ht="18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10"/>
      <c r="K296" s="10"/>
    </row>
    <row r="297" spans="1:11" ht="18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10"/>
      <c r="K297" s="10"/>
    </row>
    <row r="298" spans="1:11" ht="18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10"/>
      <c r="K298" s="10"/>
    </row>
    <row r="299" spans="1:11" ht="18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10"/>
      <c r="K299" s="10"/>
    </row>
    <row r="300" spans="1:11" ht="18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10"/>
      <c r="K300" s="10"/>
    </row>
    <row r="301" spans="1:11" ht="18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10"/>
      <c r="K301" s="10"/>
    </row>
    <row r="302" spans="1:11" ht="18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10"/>
      <c r="K302" s="10"/>
    </row>
    <row r="303" spans="1:11" ht="18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10"/>
      <c r="K303" s="10"/>
    </row>
    <row r="304" spans="1:11" ht="18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10"/>
      <c r="K304" s="10"/>
    </row>
    <row r="305" spans="1:11" ht="18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10"/>
      <c r="K305" s="10"/>
    </row>
    <row r="306" spans="1:11" ht="18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10"/>
      <c r="K306" s="10"/>
    </row>
    <row r="307" spans="1:11" ht="18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10"/>
      <c r="K307" s="10"/>
    </row>
    <row r="308" spans="1:11" ht="18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10"/>
      <c r="K308" s="10"/>
    </row>
    <row r="309" spans="1:11" ht="18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10"/>
      <c r="K309" s="10"/>
    </row>
    <row r="310" spans="1:11" ht="18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10"/>
      <c r="K310" s="10"/>
    </row>
    <row r="311" spans="1:11" ht="18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10"/>
      <c r="K311" s="10"/>
    </row>
    <row r="312" spans="1:11" ht="18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10"/>
      <c r="K312" s="10"/>
    </row>
    <row r="313" spans="1:11" ht="18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10"/>
      <c r="K313" s="10"/>
    </row>
    <row r="314" spans="1:11" ht="18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10"/>
      <c r="K314" s="10"/>
    </row>
    <row r="315" spans="1:11" ht="18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10"/>
      <c r="K315" s="10"/>
    </row>
    <row r="316" spans="1:11" ht="18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10"/>
      <c r="K316" s="10"/>
    </row>
    <row r="317" spans="1:11" ht="18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10"/>
      <c r="K317" s="10"/>
    </row>
    <row r="318" spans="1:11" ht="18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10"/>
      <c r="K318" s="10"/>
    </row>
    <row r="319" spans="1:11" ht="18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10"/>
      <c r="K319" s="10"/>
    </row>
    <row r="320" spans="1:11" ht="18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10"/>
      <c r="K320" s="10"/>
    </row>
    <row r="321" spans="1:11" ht="18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10"/>
      <c r="K321" s="10"/>
    </row>
    <row r="322" spans="1:11" ht="18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10"/>
      <c r="K322" s="10"/>
    </row>
    <row r="323" spans="1:11" ht="18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10"/>
      <c r="K323" s="10"/>
    </row>
    <row r="324" spans="1:11" ht="18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10"/>
      <c r="K324" s="10"/>
    </row>
    <row r="325" spans="1:11" ht="18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10"/>
      <c r="K325" s="10"/>
    </row>
    <row r="326" spans="1:11" ht="18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10"/>
      <c r="K326" s="10"/>
    </row>
    <row r="327" spans="1:11" ht="18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10"/>
      <c r="K327" s="10"/>
    </row>
    <row r="328" spans="1:11" ht="18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10"/>
      <c r="K328" s="10"/>
    </row>
    <row r="329" spans="1:11" ht="18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10"/>
      <c r="K329" s="10"/>
    </row>
    <row r="330" spans="1:11" ht="18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10"/>
      <c r="K330" s="10"/>
    </row>
    <row r="331" spans="1:11" ht="18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10"/>
      <c r="K331" s="10"/>
    </row>
    <row r="332" spans="1:11" ht="18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10"/>
      <c r="K332" s="10"/>
    </row>
    <row r="333" spans="1:11" ht="18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10"/>
      <c r="K333" s="10"/>
    </row>
    <row r="334" spans="1:11" ht="18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10"/>
      <c r="K334" s="10"/>
    </row>
    <row r="335" spans="1:11" ht="18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10"/>
      <c r="K335" s="10"/>
    </row>
    <row r="336" spans="1:11" ht="18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10"/>
      <c r="K336" s="10"/>
    </row>
    <row r="337" spans="1:11" ht="18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10"/>
      <c r="K337" s="10"/>
    </row>
    <row r="338" spans="1:11" ht="18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10"/>
      <c r="K338" s="10"/>
    </row>
    <row r="339" spans="1:11" ht="18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10"/>
      <c r="K339" s="10"/>
    </row>
    <row r="340" spans="1:11" ht="18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10"/>
      <c r="K340" s="10"/>
    </row>
    <row r="341" spans="1:11" ht="18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10"/>
      <c r="K341" s="10"/>
    </row>
    <row r="342" spans="1:11" ht="18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10"/>
      <c r="K342" s="10"/>
    </row>
    <row r="343" spans="1:11" ht="18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10"/>
      <c r="K343" s="10"/>
    </row>
    <row r="344" spans="1:11" ht="18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10"/>
      <c r="K344" s="10"/>
    </row>
    <row r="345" spans="1:11" ht="18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10"/>
      <c r="K345" s="10"/>
    </row>
    <row r="346" spans="1:11" ht="18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10"/>
      <c r="K346" s="10"/>
    </row>
    <row r="347" spans="1:11" ht="18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10"/>
      <c r="K347" s="10"/>
    </row>
    <row r="348" spans="1:11" ht="18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10"/>
      <c r="K348" s="10"/>
    </row>
    <row r="349" spans="1:11" ht="18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10"/>
      <c r="K349" s="10"/>
    </row>
    <row r="350" spans="1:11" ht="18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10"/>
      <c r="K350" s="10"/>
    </row>
    <row r="351" spans="1:11" ht="18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10"/>
      <c r="K351" s="10"/>
    </row>
    <row r="352" spans="1:11" ht="18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10"/>
      <c r="K352" s="10"/>
    </row>
    <row r="353" spans="1:11" ht="18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10"/>
      <c r="K353" s="10"/>
    </row>
    <row r="354" spans="1:11" ht="18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10"/>
      <c r="K354" s="10"/>
    </row>
    <row r="355" spans="1:11" ht="18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10"/>
      <c r="K355" s="10"/>
    </row>
    <row r="356" spans="1:11" ht="18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10"/>
      <c r="K356" s="10"/>
    </row>
    <row r="357" spans="1:11" ht="18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10"/>
      <c r="K357" s="10"/>
    </row>
    <row r="358" spans="1:11" ht="18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10"/>
      <c r="K358" s="10"/>
    </row>
    <row r="359" spans="1:11" ht="18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10"/>
      <c r="K359" s="10"/>
    </row>
    <row r="360" spans="1:11" ht="18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10"/>
      <c r="K360" s="10"/>
    </row>
    <row r="361" spans="1:11" ht="18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10"/>
      <c r="K361" s="10"/>
    </row>
    <row r="362" spans="1:11" ht="18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0"/>
      <c r="K362" s="10"/>
    </row>
    <row r="363" spans="1:11" ht="18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10"/>
      <c r="K363" s="10"/>
    </row>
    <row r="364" spans="1:11" ht="18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10"/>
      <c r="K364" s="10"/>
    </row>
    <row r="365" spans="1:11" ht="18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10"/>
      <c r="K365" s="10"/>
    </row>
    <row r="366" spans="1:11" ht="18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10"/>
      <c r="K366" s="10"/>
    </row>
    <row r="367" spans="1:11" ht="18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10"/>
      <c r="K367" s="10"/>
    </row>
    <row r="368" spans="1:11" ht="18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10"/>
      <c r="K368" s="10"/>
    </row>
    <row r="369" spans="1:11" ht="18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10"/>
      <c r="K369" s="10"/>
    </row>
    <row r="370" spans="1:11" ht="18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10"/>
      <c r="K370" s="10"/>
    </row>
    <row r="371" spans="1:11" ht="18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10"/>
      <c r="K371" s="10"/>
    </row>
    <row r="372" spans="1:11" ht="18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10"/>
      <c r="K372" s="10"/>
    </row>
    <row r="373" spans="1:11" ht="18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10"/>
      <c r="K373" s="10"/>
    </row>
    <row r="374" spans="1:11" ht="18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10"/>
      <c r="K374" s="10"/>
    </row>
    <row r="375" spans="1:11" ht="18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10"/>
      <c r="K375" s="10"/>
    </row>
    <row r="376" spans="1:11" ht="18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10"/>
      <c r="K376" s="10"/>
    </row>
    <row r="377" spans="1:11" ht="18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10"/>
      <c r="K377" s="10"/>
    </row>
    <row r="378" spans="1:11" ht="18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10"/>
      <c r="K378" s="10"/>
    </row>
    <row r="379" spans="1:11" ht="18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10"/>
      <c r="K379" s="10"/>
    </row>
    <row r="380" spans="1:11" ht="18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10"/>
      <c r="K380" s="10"/>
    </row>
    <row r="381" spans="1:11" ht="18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10"/>
      <c r="K381" s="10"/>
    </row>
    <row r="382" spans="1:11" ht="18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10"/>
      <c r="K382" s="10"/>
    </row>
    <row r="383" spans="1:11" ht="18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10"/>
      <c r="K383" s="10"/>
    </row>
    <row r="384" spans="1:11" ht="18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10"/>
      <c r="K384" s="10"/>
    </row>
    <row r="385" spans="1:11" ht="18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10"/>
      <c r="K385" s="10"/>
    </row>
    <row r="386" spans="1:11" ht="18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10"/>
      <c r="K386" s="10"/>
    </row>
    <row r="387" spans="1:11" ht="18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10"/>
      <c r="K388" s="10"/>
    </row>
    <row r="389" spans="1:11" ht="18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10"/>
      <c r="K389" s="10"/>
    </row>
    <row r="390" spans="1:11" ht="18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10"/>
      <c r="K390" s="10"/>
    </row>
    <row r="391" spans="1:11" ht="18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10"/>
      <c r="K391" s="10"/>
    </row>
    <row r="392" spans="1:11" ht="18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10"/>
      <c r="K392" s="10"/>
    </row>
    <row r="393" spans="1:11" ht="18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10"/>
      <c r="K393" s="10"/>
    </row>
    <row r="394" spans="1:11" ht="18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10"/>
      <c r="K394" s="10"/>
    </row>
    <row r="395" spans="1:11" ht="18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10"/>
      <c r="K395" s="10"/>
    </row>
    <row r="396" spans="1:11" ht="18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10"/>
      <c r="K396" s="10"/>
    </row>
    <row r="397" spans="1:11" ht="18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10"/>
      <c r="K397" s="10"/>
    </row>
    <row r="398" spans="1:11" ht="18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10"/>
      <c r="K398" s="10"/>
    </row>
    <row r="399" spans="1:11" ht="18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10"/>
      <c r="K399" s="10"/>
    </row>
    <row r="400" spans="1:11" ht="18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10"/>
      <c r="K400" s="10"/>
    </row>
    <row r="401" spans="1:11" ht="18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10"/>
      <c r="K401" s="10"/>
    </row>
    <row r="402" spans="1:11" ht="18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10"/>
      <c r="K402" s="10"/>
    </row>
    <row r="403" spans="1:11" ht="18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10"/>
      <c r="K403" s="10"/>
    </row>
    <row r="404" spans="1:11" ht="18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10"/>
      <c r="K404" s="10"/>
    </row>
    <row r="405" spans="1:11" ht="18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10"/>
      <c r="K405" s="10"/>
    </row>
    <row r="406" spans="1:11" ht="18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10"/>
      <c r="K406" s="10"/>
    </row>
    <row r="407" spans="1:11" ht="18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10"/>
      <c r="K407" s="10"/>
    </row>
    <row r="408" spans="1:11" ht="18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10"/>
      <c r="K408" s="10"/>
    </row>
    <row r="409" spans="1:11" ht="18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10"/>
      <c r="K409" s="10"/>
    </row>
    <row r="410" spans="1:11" ht="18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10"/>
      <c r="K410" s="10"/>
    </row>
    <row r="411" spans="1:11" ht="18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10"/>
      <c r="K411" s="10"/>
    </row>
    <row r="412" spans="1:11" ht="18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10"/>
      <c r="K412" s="10"/>
    </row>
    <row r="413" spans="1:11" ht="18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10"/>
      <c r="K413" s="10"/>
    </row>
    <row r="414" spans="1:11" ht="18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10"/>
      <c r="K414" s="10"/>
    </row>
    <row r="415" spans="1:11" ht="18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10"/>
      <c r="K415" s="10"/>
    </row>
    <row r="416" spans="1:11" ht="18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10"/>
      <c r="K416" s="10"/>
    </row>
    <row r="417" spans="1:11" ht="18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10"/>
      <c r="K417" s="10"/>
    </row>
    <row r="418" spans="1:11" ht="18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10"/>
      <c r="K418" s="10"/>
    </row>
    <row r="419" spans="1:11" ht="18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10"/>
      <c r="K419" s="10"/>
    </row>
    <row r="420" spans="1:11" ht="18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10"/>
      <c r="K420" s="10"/>
    </row>
    <row r="421" spans="1:11" ht="18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10"/>
      <c r="K421" s="10"/>
    </row>
    <row r="422" spans="1:11" ht="18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10"/>
      <c r="K422" s="10"/>
    </row>
    <row r="423" spans="1:11" ht="18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10"/>
      <c r="K423" s="10"/>
    </row>
    <row r="424" spans="1:11" ht="18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10"/>
      <c r="K424" s="10"/>
    </row>
    <row r="425" spans="1:11" ht="18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10"/>
      <c r="K425" s="10"/>
    </row>
    <row r="426" spans="1:11" ht="18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10"/>
      <c r="K426" s="10"/>
    </row>
    <row r="427" spans="1:11" ht="18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10"/>
      <c r="K427" s="10"/>
    </row>
    <row r="428" spans="1:11" ht="18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10"/>
      <c r="K428" s="10"/>
    </row>
    <row r="429" spans="1:11" ht="18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10"/>
      <c r="K429" s="10"/>
    </row>
    <row r="430" spans="1:11" ht="18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10"/>
      <c r="K430" s="10"/>
    </row>
    <row r="431" spans="1:11" ht="18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10"/>
      <c r="K431" s="10"/>
    </row>
    <row r="432" spans="1:11" ht="18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10"/>
      <c r="K432" s="10"/>
    </row>
    <row r="433" spans="1:11" ht="18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10"/>
      <c r="K433" s="10"/>
    </row>
    <row r="434" spans="1:11" ht="18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10"/>
      <c r="K434" s="10"/>
    </row>
    <row r="435" spans="1:11" ht="18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10"/>
      <c r="K435" s="10"/>
    </row>
    <row r="436" spans="1:11" ht="18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10"/>
      <c r="K436" s="10"/>
    </row>
    <row r="437" spans="1:11" ht="18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10"/>
      <c r="K437" s="10"/>
    </row>
    <row r="438" spans="1:11" ht="18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10"/>
      <c r="K438" s="10"/>
    </row>
    <row r="439" spans="1:11" ht="18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10"/>
      <c r="K439" s="10"/>
    </row>
    <row r="440" spans="1:11" ht="18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10"/>
      <c r="K440" s="10"/>
    </row>
    <row r="441" spans="1:11" ht="18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10"/>
      <c r="K441" s="10"/>
    </row>
    <row r="442" spans="1:11" ht="18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10"/>
      <c r="K442" s="10"/>
    </row>
    <row r="443" spans="1:11" ht="18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10"/>
      <c r="K443" s="10"/>
    </row>
    <row r="444" spans="1:11" ht="18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10"/>
      <c r="K444" s="10"/>
    </row>
    <row r="445" spans="1:11" ht="18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10"/>
      <c r="K445" s="10"/>
    </row>
    <row r="446" spans="1:11" ht="18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10"/>
      <c r="K446" s="10"/>
    </row>
    <row r="447" spans="1:11" ht="18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10"/>
      <c r="K447" s="10"/>
    </row>
    <row r="448" spans="1:11" ht="18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10"/>
      <c r="K448" s="10"/>
    </row>
    <row r="449" spans="1:11" ht="18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10"/>
      <c r="K449" s="10"/>
    </row>
    <row r="450" spans="1:11" ht="18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10"/>
      <c r="K450" s="10"/>
    </row>
    <row r="451" spans="1:11" ht="18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10"/>
      <c r="K451" s="10"/>
    </row>
    <row r="452" spans="1:11" ht="18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10"/>
      <c r="K452" s="10"/>
    </row>
    <row r="453" spans="1:11" ht="18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10"/>
      <c r="K453" s="10"/>
    </row>
    <row r="454" spans="1:11" ht="18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10"/>
      <c r="K454" s="10"/>
    </row>
    <row r="455" spans="1:11" ht="18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10"/>
      <c r="K455" s="10"/>
    </row>
    <row r="456" spans="1:11" ht="18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10"/>
      <c r="K456" s="10"/>
    </row>
    <row r="457" spans="1:11" ht="18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10"/>
      <c r="K457" s="10"/>
    </row>
    <row r="458" spans="1:11" ht="18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10"/>
      <c r="K458" s="10"/>
    </row>
    <row r="459" spans="1:11" ht="18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10"/>
      <c r="K459" s="10"/>
    </row>
    <row r="460" spans="1:11" ht="18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10"/>
      <c r="K460" s="10"/>
    </row>
    <row r="461" spans="1:11" ht="18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10"/>
      <c r="K461" s="10"/>
    </row>
    <row r="462" spans="1:11" ht="18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10"/>
      <c r="K462" s="10"/>
    </row>
    <row r="463" spans="1:11" ht="18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10"/>
      <c r="K463" s="10"/>
    </row>
    <row r="464" spans="1:11" ht="18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10"/>
      <c r="K464" s="10"/>
    </row>
    <row r="465" spans="1:11" ht="18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10"/>
      <c r="K465" s="10"/>
    </row>
    <row r="466" spans="1:11" ht="18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10"/>
      <c r="K466" s="10"/>
    </row>
    <row r="467" spans="1:11" ht="18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10"/>
      <c r="K467" s="10"/>
    </row>
    <row r="468" spans="1:11" ht="18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10"/>
      <c r="K468" s="10"/>
    </row>
    <row r="469" spans="1:11" ht="18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10"/>
      <c r="K469" s="10"/>
    </row>
    <row r="470" spans="1:11" ht="18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10"/>
      <c r="K470" s="10"/>
    </row>
    <row r="471" spans="1:11" ht="18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10"/>
      <c r="K471" s="10"/>
    </row>
    <row r="472" spans="1:11" ht="18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10"/>
      <c r="K472" s="10"/>
    </row>
    <row r="473" spans="1:11" ht="18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10"/>
      <c r="K473" s="10"/>
    </row>
    <row r="474" spans="1:11" ht="18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10"/>
      <c r="K474" s="10"/>
    </row>
    <row r="475" spans="1:11" ht="18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10"/>
      <c r="K475" s="10"/>
    </row>
    <row r="476" spans="1:11" ht="18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10"/>
      <c r="K476" s="10"/>
    </row>
    <row r="477" spans="1:11" ht="18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10"/>
      <c r="K477" s="10"/>
    </row>
    <row r="478" spans="1:11" ht="18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10"/>
      <c r="K478" s="10"/>
    </row>
    <row r="479" spans="1:11" ht="18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10"/>
      <c r="K479" s="10"/>
    </row>
    <row r="480" spans="1:11" ht="18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10"/>
      <c r="K480" s="10"/>
    </row>
    <row r="481" spans="1:11" ht="18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10"/>
      <c r="K481" s="10"/>
    </row>
    <row r="482" spans="1:11" ht="18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10"/>
      <c r="K482" s="10"/>
    </row>
    <row r="483" spans="1:11" ht="18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10"/>
      <c r="K483" s="10"/>
    </row>
    <row r="484" spans="1:11" ht="18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10"/>
      <c r="K484" s="10"/>
    </row>
    <row r="485" spans="1:11" ht="18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10"/>
      <c r="K485" s="10"/>
    </row>
    <row r="486" spans="1:11" ht="18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10"/>
      <c r="K486" s="10"/>
    </row>
    <row r="487" spans="1:11" ht="18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10"/>
      <c r="K487" s="10"/>
    </row>
    <row r="488" spans="1:11" ht="18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10"/>
      <c r="K488" s="10"/>
    </row>
    <row r="489" spans="1:11" ht="18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10"/>
      <c r="K489" s="10"/>
    </row>
    <row r="490" spans="1:11" ht="18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10"/>
      <c r="K490" s="10"/>
    </row>
    <row r="491" spans="1:11" ht="18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10"/>
      <c r="K491" s="10"/>
    </row>
    <row r="492" spans="1:11" ht="18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10"/>
      <c r="K492" s="10"/>
    </row>
    <row r="493" spans="1:11" ht="18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10"/>
      <c r="K493" s="10"/>
    </row>
    <row r="494" spans="1:11" ht="18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10"/>
      <c r="K494" s="10"/>
    </row>
    <row r="495" spans="1:11" ht="18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10"/>
      <c r="K495" s="10"/>
    </row>
    <row r="496" spans="1:11" ht="18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10"/>
      <c r="K496" s="10"/>
    </row>
    <row r="497" spans="1:11" ht="18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10"/>
      <c r="K497" s="10"/>
    </row>
    <row r="498" spans="1:11" ht="18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10"/>
      <c r="K498" s="10"/>
    </row>
    <row r="499" spans="1:11" ht="18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10"/>
      <c r="K499" s="10"/>
    </row>
    <row r="500" spans="1:11" ht="18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10"/>
      <c r="K500" s="10"/>
    </row>
    <row r="501" spans="1:11" ht="18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10"/>
      <c r="K501" s="10"/>
    </row>
    <row r="502" spans="1:11" ht="18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10"/>
      <c r="K502" s="10"/>
    </row>
    <row r="503" spans="1:11" ht="18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10"/>
      <c r="K503" s="10"/>
    </row>
    <row r="504" spans="1:11" ht="18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10"/>
      <c r="K504" s="10"/>
    </row>
    <row r="505" spans="1:11" ht="18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10"/>
      <c r="K505" s="10"/>
    </row>
    <row r="506" spans="1:11" ht="18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10"/>
      <c r="K506" s="10"/>
    </row>
    <row r="507" spans="1:11" ht="18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10"/>
      <c r="K507" s="10"/>
    </row>
    <row r="508" spans="1:11" ht="18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10"/>
      <c r="K508" s="10"/>
    </row>
    <row r="509" spans="1:11" ht="18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10"/>
      <c r="K509" s="10"/>
    </row>
    <row r="510" spans="1:11" ht="18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10"/>
      <c r="K510" s="10"/>
    </row>
    <row r="511" spans="1:11" ht="18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10"/>
      <c r="K511" s="10"/>
    </row>
    <row r="512" spans="1:11" ht="18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10"/>
      <c r="K512" s="10"/>
    </row>
    <row r="513" spans="1:11" ht="18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10"/>
      <c r="K513" s="10"/>
    </row>
    <row r="514" spans="1:11" ht="18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10"/>
      <c r="K514" s="10"/>
    </row>
    <row r="515" spans="1:11" ht="18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10"/>
      <c r="K515" s="10"/>
    </row>
    <row r="516" spans="1:11" ht="18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10"/>
      <c r="K516" s="10"/>
    </row>
    <row r="517" spans="1:11" ht="18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10"/>
      <c r="K517" s="10"/>
    </row>
    <row r="518" spans="1:11" ht="18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10"/>
      <c r="K518" s="10"/>
    </row>
    <row r="519" spans="1:11" ht="18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10"/>
      <c r="K519" s="10"/>
    </row>
    <row r="520" spans="1:11" ht="18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10"/>
      <c r="K520" s="10"/>
    </row>
    <row r="521" spans="1:11" ht="18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10"/>
      <c r="K521" s="10"/>
    </row>
    <row r="522" spans="1:11" ht="18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10"/>
      <c r="K522" s="10"/>
    </row>
    <row r="523" spans="1:11" ht="18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10"/>
      <c r="K523" s="10"/>
    </row>
    <row r="524" spans="1:11" ht="18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10"/>
      <c r="K524" s="10"/>
    </row>
    <row r="525" spans="1:11" ht="18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10"/>
      <c r="K525" s="10"/>
    </row>
    <row r="526" spans="1:11" ht="18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10"/>
      <c r="K526" s="10"/>
    </row>
    <row r="527" spans="1:11" ht="18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10"/>
      <c r="K527" s="10"/>
    </row>
    <row r="528" spans="1:11" ht="18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10"/>
      <c r="K528" s="10"/>
    </row>
    <row r="529" spans="1:11" ht="18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10"/>
      <c r="K529" s="10"/>
    </row>
    <row r="530" spans="1:11" ht="18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10"/>
      <c r="K530" s="10"/>
    </row>
    <row r="531" spans="1:11" ht="18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10"/>
      <c r="K531" s="10"/>
    </row>
    <row r="532" spans="1:11" ht="18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10"/>
      <c r="K532" s="10"/>
    </row>
    <row r="533" spans="1:11" ht="18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10"/>
      <c r="K533" s="10"/>
    </row>
    <row r="534" spans="1:11" ht="18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10"/>
      <c r="K534" s="10"/>
    </row>
    <row r="535" spans="1:11" ht="18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10"/>
      <c r="K535" s="10"/>
    </row>
    <row r="536" spans="1:11" ht="18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10"/>
      <c r="K536" s="10"/>
    </row>
    <row r="537" spans="1:11" ht="18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10"/>
      <c r="K537" s="10"/>
    </row>
    <row r="538" spans="1:11" ht="18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10"/>
      <c r="K538" s="10"/>
    </row>
    <row r="539" spans="1:11" ht="18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10"/>
      <c r="K539" s="10"/>
    </row>
    <row r="540" spans="1:11" ht="18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10"/>
      <c r="K540" s="10"/>
    </row>
    <row r="541" spans="1:11" ht="18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10"/>
      <c r="K541" s="10"/>
    </row>
    <row r="542" spans="1:11" ht="18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10"/>
      <c r="K542" s="10"/>
    </row>
    <row r="543" spans="1:11" ht="18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10"/>
      <c r="K543" s="10"/>
    </row>
    <row r="544" spans="1:11" ht="18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10"/>
      <c r="K544" s="10"/>
    </row>
    <row r="545" spans="1:11" ht="18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10"/>
      <c r="K545" s="10"/>
    </row>
    <row r="546" spans="1:11" ht="18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10"/>
      <c r="K546" s="10"/>
    </row>
    <row r="547" spans="1:11" ht="18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10"/>
      <c r="K547" s="10"/>
    </row>
    <row r="548" spans="1:11" ht="18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10"/>
      <c r="K548" s="10"/>
    </row>
    <row r="549" spans="1:11" ht="18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10"/>
      <c r="K549" s="10"/>
    </row>
    <row r="550" spans="1:11" ht="18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10"/>
      <c r="K550" s="10"/>
    </row>
    <row r="551" spans="1:11" ht="18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10"/>
      <c r="K551" s="10"/>
    </row>
    <row r="552" spans="1:11" ht="18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10"/>
      <c r="K552" s="10"/>
    </row>
    <row r="553" spans="1:11" ht="18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10"/>
      <c r="K553" s="10"/>
    </row>
    <row r="554" spans="1:11" ht="18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10"/>
      <c r="K554" s="10"/>
    </row>
    <row r="555" spans="1:11" ht="18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10"/>
      <c r="K555" s="10"/>
    </row>
    <row r="556" spans="1:11" ht="18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10"/>
      <c r="K556" s="10"/>
    </row>
    <row r="557" spans="1:11" ht="18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10"/>
      <c r="K557" s="10"/>
    </row>
    <row r="558" spans="1:11" ht="18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10"/>
      <c r="K558" s="10"/>
    </row>
    <row r="559" spans="1:11" ht="18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10"/>
      <c r="K559" s="10"/>
    </row>
    <row r="560" spans="1:11" ht="18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10"/>
      <c r="K560" s="10"/>
    </row>
    <row r="561" spans="1:11" ht="18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10"/>
      <c r="K561" s="10"/>
    </row>
    <row r="562" spans="1:11" ht="18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10"/>
      <c r="K562" s="10"/>
    </row>
    <row r="563" spans="1:11" ht="18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10"/>
      <c r="K563" s="10"/>
    </row>
    <row r="564" spans="1:11" ht="18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10"/>
      <c r="K564" s="10"/>
    </row>
    <row r="565" spans="1:11" ht="18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10"/>
      <c r="K565" s="10"/>
    </row>
    <row r="566" spans="1:11" ht="18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10"/>
      <c r="K566" s="10"/>
    </row>
    <row r="567" spans="1:11" ht="18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10"/>
      <c r="K567" s="10"/>
    </row>
    <row r="568" spans="1:11" ht="18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10"/>
      <c r="K568" s="10"/>
    </row>
    <row r="569" spans="1:11" ht="18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10"/>
      <c r="K569" s="10"/>
    </row>
    <row r="570" spans="1:11" ht="18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10"/>
      <c r="K570" s="10"/>
    </row>
    <row r="571" spans="1:11" ht="18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10"/>
      <c r="K571" s="10"/>
    </row>
    <row r="572" spans="1:11" ht="18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10"/>
      <c r="K572" s="10"/>
    </row>
    <row r="573" spans="1:11" ht="18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10"/>
      <c r="K573" s="10"/>
    </row>
    <row r="574" spans="1:11" ht="18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10"/>
      <c r="K574" s="10"/>
    </row>
    <row r="575" spans="1:11" ht="18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10"/>
      <c r="K575" s="10"/>
    </row>
    <row r="576" spans="1:11" ht="18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10"/>
      <c r="K576" s="10"/>
    </row>
    <row r="577" spans="1:11" ht="18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10"/>
      <c r="K577" s="10"/>
    </row>
    <row r="578" spans="1:11" ht="18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10"/>
      <c r="K578" s="10"/>
    </row>
    <row r="579" spans="1:11" ht="18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10"/>
      <c r="K579" s="10"/>
    </row>
    <row r="580" spans="1:11" ht="18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10"/>
      <c r="K580" s="10"/>
    </row>
    <row r="581" spans="1:11" ht="18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10"/>
      <c r="K581" s="10"/>
    </row>
    <row r="582" spans="1:11" ht="18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10"/>
      <c r="K582" s="10"/>
    </row>
    <row r="583" spans="1:11" ht="18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10"/>
      <c r="K583" s="10"/>
    </row>
    <row r="584" spans="1:11" ht="18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10"/>
      <c r="K584" s="10"/>
    </row>
    <row r="585" spans="1:11" ht="18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10"/>
      <c r="K585" s="10"/>
    </row>
    <row r="586" spans="1:11" ht="18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10"/>
      <c r="K586" s="10"/>
    </row>
    <row r="587" spans="1:11" ht="18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10"/>
      <c r="K587" s="10"/>
    </row>
    <row r="588" spans="1:11" ht="18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10"/>
      <c r="K588" s="10"/>
    </row>
    <row r="589" spans="1:11" ht="18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10"/>
      <c r="K589" s="10"/>
    </row>
    <row r="590" spans="1:11" ht="18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10"/>
      <c r="K590" s="10"/>
    </row>
    <row r="591" spans="1:11" ht="18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10"/>
      <c r="K591" s="10"/>
    </row>
    <row r="592" spans="1:11" ht="18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10"/>
      <c r="K592" s="10"/>
    </row>
    <row r="593" spans="1:11" ht="18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10"/>
      <c r="K593" s="10"/>
    </row>
    <row r="594" spans="1:11" ht="18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10"/>
      <c r="K594" s="10"/>
    </row>
    <row r="595" spans="1:11" ht="18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10"/>
      <c r="K595" s="10"/>
    </row>
    <row r="596" spans="1:11" ht="18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10"/>
      <c r="K596" s="10"/>
    </row>
    <row r="597" spans="1:11" ht="18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10"/>
      <c r="K597" s="10"/>
    </row>
    <row r="598" spans="1:11" ht="18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10"/>
      <c r="K598" s="10"/>
    </row>
    <row r="599" spans="1:11" ht="18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10"/>
      <c r="K599" s="10"/>
    </row>
    <row r="600" spans="1:11" ht="18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10"/>
      <c r="K600" s="10"/>
    </row>
    <row r="601" spans="1:11" ht="18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10"/>
      <c r="K601" s="10"/>
    </row>
    <row r="602" spans="1:11" ht="18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10"/>
      <c r="K602" s="10"/>
    </row>
    <row r="603" spans="1:11" ht="18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10"/>
      <c r="K603" s="10"/>
    </row>
    <row r="604" spans="1:11" ht="18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10"/>
      <c r="K604" s="10"/>
    </row>
    <row r="605" spans="1:11" ht="18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10"/>
      <c r="K605" s="10"/>
    </row>
    <row r="606" spans="1:11" ht="18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10"/>
      <c r="K606" s="10"/>
    </row>
    <row r="607" spans="1:11" ht="18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10"/>
      <c r="K607" s="10"/>
    </row>
    <row r="608" spans="1:11" ht="18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10"/>
      <c r="K608" s="10"/>
    </row>
    <row r="609" spans="1:11" ht="18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10"/>
      <c r="K609" s="10"/>
    </row>
    <row r="610" spans="1:11" ht="18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10"/>
      <c r="K610" s="10"/>
    </row>
    <row r="611" spans="1:11" ht="18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10"/>
      <c r="K611" s="10"/>
    </row>
    <row r="612" spans="1:11" ht="18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10"/>
      <c r="K612" s="10"/>
    </row>
    <row r="613" spans="1:11" ht="18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10"/>
      <c r="K613" s="10"/>
    </row>
    <row r="614" spans="1:11" ht="18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10"/>
      <c r="K614" s="10"/>
    </row>
    <row r="615" spans="1:11" ht="18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10"/>
      <c r="K615" s="10"/>
    </row>
    <row r="616" spans="1:11" ht="18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10"/>
      <c r="K616" s="10"/>
    </row>
    <row r="617" spans="1:11" ht="18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10"/>
      <c r="K617" s="10"/>
    </row>
    <row r="618" spans="1:11" ht="18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10"/>
      <c r="K618" s="10"/>
    </row>
    <row r="619" spans="1:11" ht="18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10"/>
      <c r="K619" s="10"/>
    </row>
    <row r="620" spans="1:11" ht="18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10"/>
      <c r="K620" s="10"/>
    </row>
    <row r="621" spans="1:11" ht="18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10"/>
      <c r="K621" s="10"/>
    </row>
    <row r="622" spans="1:11" ht="18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10"/>
      <c r="K622" s="10"/>
    </row>
    <row r="623" spans="1:11" ht="18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10"/>
      <c r="K623" s="10"/>
    </row>
    <row r="624" spans="1:11" ht="18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10"/>
      <c r="K624" s="10"/>
    </row>
    <row r="625" spans="1:11" ht="18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10"/>
      <c r="K625" s="10"/>
    </row>
    <row r="626" spans="1:11" ht="18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10"/>
      <c r="K626" s="10"/>
    </row>
    <row r="627" spans="1:11" ht="18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10"/>
      <c r="K627" s="10"/>
    </row>
    <row r="628" spans="1:11" ht="18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10"/>
      <c r="K628" s="10"/>
    </row>
    <row r="629" spans="1:11" ht="18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10"/>
      <c r="K629" s="10"/>
    </row>
    <row r="630" spans="1:11" ht="18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10"/>
      <c r="K630" s="10"/>
    </row>
    <row r="631" spans="1:11" ht="18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10"/>
      <c r="K631" s="10"/>
    </row>
    <row r="632" spans="1:11" ht="18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10"/>
      <c r="K632" s="10"/>
    </row>
    <row r="633" spans="1:11" ht="18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10"/>
      <c r="K633" s="10"/>
    </row>
    <row r="634" spans="1:11" ht="18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10"/>
      <c r="K634" s="10"/>
    </row>
    <row r="635" spans="1:11" ht="18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10"/>
      <c r="K635" s="10"/>
    </row>
    <row r="636" spans="1:11" ht="18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10"/>
      <c r="K636" s="10"/>
    </row>
    <row r="637" spans="1:11" ht="18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10"/>
      <c r="K637" s="10"/>
    </row>
    <row r="638" spans="1:11" ht="18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10"/>
      <c r="K638" s="10"/>
    </row>
    <row r="639" spans="1:11" ht="18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10"/>
      <c r="K639" s="10"/>
    </row>
    <row r="640" spans="1:11" ht="18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10"/>
      <c r="K640" s="10"/>
    </row>
    <row r="641" spans="1:11" ht="18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10"/>
      <c r="K641" s="10"/>
    </row>
    <row r="642" spans="1:11" ht="18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10"/>
      <c r="K642" s="10"/>
    </row>
    <row r="643" spans="1:11" ht="18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10"/>
      <c r="K643" s="10"/>
    </row>
    <row r="644" spans="1:11" ht="18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10"/>
      <c r="K644" s="10"/>
    </row>
    <row r="645" spans="1:11" ht="18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10"/>
      <c r="K645" s="10"/>
    </row>
    <row r="646" spans="1:11" ht="18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10"/>
      <c r="K646" s="10"/>
    </row>
    <row r="647" spans="1:11" ht="18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10"/>
      <c r="K647" s="10"/>
    </row>
    <row r="648" spans="1:11" ht="18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10"/>
      <c r="K648" s="10"/>
    </row>
    <row r="649" spans="1:11" ht="18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10"/>
      <c r="K649" s="10"/>
    </row>
    <row r="650" spans="1:11" ht="18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10"/>
      <c r="K650" s="10"/>
    </row>
    <row r="651" spans="1:11" ht="18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10"/>
      <c r="K651" s="10"/>
    </row>
    <row r="652" spans="1:11" ht="18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10"/>
      <c r="K652" s="10"/>
    </row>
    <row r="653" spans="1:11" ht="18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10"/>
      <c r="K653" s="10"/>
    </row>
    <row r="654" spans="1:11" ht="18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10"/>
      <c r="K654" s="10"/>
    </row>
    <row r="655" spans="1:11" ht="18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10"/>
      <c r="K655" s="10"/>
    </row>
    <row r="656" spans="1:11" ht="18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10"/>
      <c r="K656" s="10"/>
    </row>
    <row r="657" spans="1:11" ht="18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10"/>
      <c r="K657" s="10"/>
    </row>
    <row r="658" spans="1:11" ht="18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10"/>
      <c r="K658" s="10"/>
    </row>
    <row r="659" spans="1:11" ht="18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10"/>
      <c r="K659" s="10"/>
    </row>
    <row r="660" spans="1:11" ht="18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10"/>
      <c r="K660" s="10"/>
    </row>
    <row r="661" spans="1:11" ht="18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10"/>
      <c r="K661" s="10"/>
    </row>
    <row r="662" spans="1:11" ht="18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10"/>
      <c r="K662" s="10"/>
    </row>
    <row r="663" spans="1:11" ht="18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10"/>
      <c r="K663" s="10"/>
    </row>
    <row r="664" spans="1:11" ht="18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10"/>
      <c r="K664" s="10"/>
    </row>
    <row r="665" spans="1:11" ht="18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10"/>
      <c r="K665" s="10"/>
    </row>
    <row r="666" spans="1:11" ht="18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10"/>
      <c r="K666" s="10"/>
    </row>
    <row r="667" spans="1:11" ht="18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10"/>
      <c r="K667" s="10"/>
    </row>
    <row r="668" spans="1:11" ht="18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10"/>
      <c r="K668" s="10"/>
    </row>
    <row r="669" spans="1:11" ht="18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10"/>
      <c r="K669" s="10"/>
    </row>
    <row r="670" spans="1:11" ht="18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10"/>
      <c r="K670" s="10"/>
    </row>
    <row r="671" spans="1:11" ht="18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10"/>
      <c r="K671" s="10"/>
    </row>
    <row r="672" spans="1:11" ht="18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10"/>
      <c r="K672" s="10"/>
    </row>
    <row r="673" spans="1:11" ht="18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10"/>
      <c r="K673" s="10"/>
    </row>
    <row r="674" spans="1:11" ht="18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10"/>
      <c r="K674" s="10"/>
    </row>
    <row r="675" spans="1:11" ht="18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10"/>
      <c r="K675" s="10"/>
    </row>
    <row r="676" spans="1:11" ht="18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10"/>
      <c r="K676" s="10"/>
    </row>
    <row r="677" spans="1:11" ht="18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10"/>
      <c r="K677" s="10"/>
    </row>
    <row r="678" spans="1:11" ht="18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10"/>
      <c r="K678" s="10"/>
    </row>
    <row r="679" spans="1:11" ht="18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10"/>
      <c r="K679" s="10"/>
    </row>
    <row r="680" spans="1:11" ht="18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10"/>
      <c r="K680" s="10"/>
    </row>
    <row r="681" spans="1:11" ht="18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10"/>
      <c r="K681" s="10"/>
    </row>
    <row r="682" spans="1:11" ht="18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10"/>
      <c r="K682" s="10"/>
    </row>
    <row r="683" spans="1:11" ht="18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10"/>
      <c r="K683" s="10"/>
    </row>
    <row r="684" spans="1:11" ht="18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10"/>
      <c r="K684" s="10"/>
    </row>
    <row r="685" spans="1:11" ht="18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10"/>
      <c r="K685" s="10"/>
    </row>
    <row r="686" spans="1:11" ht="18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10"/>
      <c r="K686" s="10"/>
    </row>
    <row r="687" spans="1:11" ht="18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10"/>
      <c r="K687" s="10"/>
    </row>
    <row r="688" spans="1:11" ht="18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10"/>
      <c r="K688" s="10"/>
    </row>
    <row r="689" spans="1:11" ht="18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10"/>
      <c r="K689" s="10"/>
    </row>
    <row r="690" spans="1:11" ht="18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10"/>
      <c r="K690" s="10"/>
    </row>
    <row r="691" spans="1:11" ht="18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10"/>
      <c r="K691" s="10"/>
    </row>
    <row r="692" spans="1:11" ht="18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10"/>
      <c r="K692" s="10"/>
    </row>
    <row r="693" spans="1:11" ht="18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10"/>
      <c r="K693" s="10"/>
    </row>
    <row r="694" spans="1:11" ht="18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10"/>
      <c r="K694" s="10"/>
    </row>
    <row r="695" spans="1:11" ht="18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10"/>
      <c r="K695" s="10"/>
    </row>
    <row r="696" spans="1:11" ht="18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10"/>
      <c r="K696" s="10"/>
    </row>
    <row r="697" spans="1:11" ht="18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10"/>
      <c r="K697" s="10"/>
    </row>
    <row r="698" spans="1:11" ht="18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10"/>
      <c r="K698" s="10"/>
    </row>
    <row r="699" spans="1:11" ht="18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10"/>
      <c r="K699" s="10"/>
    </row>
    <row r="700" spans="1:11" ht="18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10"/>
      <c r="K700" s="10"/>
    </row>
    <row r="701" spans="1:11" ht="18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10"/>
      <c r="K701" s="10"/>
    </row>
    <row r="702" spans="1:11" ht="18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10"/>
      <c r="K702" s="10"/>
    </row>
    <row r="703" spans="1:11" ht="18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10"/>
      <c r="K703" s="10"/>
    </row>
    <row r="704" spans="1:11" ht="18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10"/>
      <c r="K704" s="10"/>
    </row>
    <row r="705" spans="1:11" ht="18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10"/>
      <c r="K705" s="10"/>
    </row>
    <row r="706" spans="1:11" ht="18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10"/>
      <c r="K706" s="10"/>
    </row>
    <row r="707" spans="1:11" ht="18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10"/>
      <c r="K707" s="10"/>
    </row>
    <row r="708" spans="1:11" ht="18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10"/>
      <c r="K708" s="10"/>
    </row>
    <row r="709" spans="1:11" ht="18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10"/>
      <c r="K709" s="10"/>
    </row>
    <row r="710" spans="1:11" ht="18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10"/>
      <c r="K710" s="10"/>
    </row>
    <row r="711" spans="1:11" ht="18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10"/>
      <c r="K711" s="10"/>
    </row>
    <row r="712" spans="1:11" ht="18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10"/>
      <c r="K712" s="10"/>
    </row>
    <row r="713" spans="1:11" ht="18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10"/>
      <c r="K713" s="10"/>
    </row>
    <row r="714" spans="1:11" ht="18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10"/>
      <c r="K714" s="10"/>
    </row>
    <row r="715" spans="1:11" ht="18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10"/>
      <c r="K715" s="10"/>
    </row>
    <row r="716" spans="1:11" ht="18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10"/>
      <c r="K716" s="10"/>
    </row>
    <row r="717" spans="1:11" ht="18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10"/>
      <c r="K717" s="10"/>
    </row>
    <row r="718" spans="1:11" ht="18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10"/>
      <c r="K718" s="10"/>
    </row>
    <row r="719" spans="1:11" ht="18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10"/>
      <c r="K719" s="10"/>
    </row>
    <row r="720" spans="1:11" ht="18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10"/>
      <c r="K720" s="10"/>
    </row>
    <row r="721" spans="1:11" ht="18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10"/>
      <c r="K721" s="10"/>
    </row>
    <row r="722" spans="1:11" ht="18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10"/>
      <c r="K722" s="10"/>
    </row>
    <row r="723" spans="1:11" ht="18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10"/>
      <c r="K723" s="10"/>
    </row>
    <row r="724" spans="1:11" ht="18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10"/>
      <c r="K724" s="10"/>
    </row>
    <row r="725" spans="1:11" ht="18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10"/>
      <c r="K725" s="10"/>
    </row>
    <row r="726" spans="1:11" ht="18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10"/>
      <c r="K726" s="10"/>
    </row>
    <row r="727" spans="1:11" ht="18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10"/>
      <c r="K727" s="10"/>
    </row>
    <row r="728" spans="1:11" ht="18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10"/>
      <c r="K728" s="10"/>
    </row>
    <row r="729" spans="1:11" ht="18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10"/>
      <c r="K729" s="10"/>
    </row>
    <row r="730" spans="1:11" ht="18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10"/>
      <c r="K730" s="10"/>
    </row>
    <row r="731" spans="1:11" ht="18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10"/>
      <c r="K731" s="10"/>
    </row>
    <row r="732" spans="1:11" ht="18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10"/>
      <c r="K732" s="10"/>
    </row>
    <row r="733" spans="1:11" ht="18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10"/>
      <c r="K733" s="10"/>
    </row>
    <row r="734" spans="1:11" ht="18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10"/>
      <c r="K734" s="10"/>
    </row>
    <row r="735" spans="1:11" ht="18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10"/>
      <c r="K735" s="10"/>
    </row>
    <row r="736" spans="1:11" ht="18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10"/>
      <c r="K736" s="10"/>
    </row>
    <row r="737" spans="1:11" ht="18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10"/>
      <c r="K737" s="10"/>
    </row>
    <row r="738" spans="1:11" ht="18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10"/>
      <c r="K738" s="10"/>
    </row>
    <row r="739" spans="1:11" ht="18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10"/>
      <c r="K739" s="10"/>
    </row>
    <row r="740" spans="1:11" ht="18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10"/>
      <c r="K740" s="10"/>
    </row>
    <row r="741" spans="1:11" ht="18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10"/>
      <c r="K741" s="10"/>
    </row>
    <row r="742" spans="1:11" ht="18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10"/>
      <c r="K742" s="10"/>
    </row>
    <row r="743" spans="1:11" ht="18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10"/>
      <c r="K743" s="10"/>
    </row>
    <row r="744" spans="1:11" ht="18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10"/>
      <c r="K744" s="10"/>
    </row>
    <row r="745" spans="1:11" ht="18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10"/>
      <c r="K745" s="10"/>
    </row>
    <row r="746" spans="1:11" ht="18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10"/>
      <c r="K746" s="10"/>
    </row>
    <row r="747" spans="1:11" ht="18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10"/>
      <c r="K747" s="10"/>
    </row>
    <row r="748" spans="1:11" ht="18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10"/>
      <c r="K748" s="10"/>
    </row>
    <row r="749" spans="1:11" ht="18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10"/>
      <c r="K749" s="10"/>
    </row>
    <row r="750" spans="1:11" ht="18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10"/>
      <c r="K750" s="10"/>
    </row>
    <row r="751" spans="1:11" ht="18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10"/>
      <c r="K751" s="10"/>
    </row>
    <row r="752" spans="1:11" ht="18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10"/>
      <c r="K752" s="10"/>
    </row>
    <row r="753" spans="1:11" ht="18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10"/>
      <c r="K753" s="10"/>
    </row>
    <row r="754" spans="1:11" ht="18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10"/>
      <c r="K754" s="10"/>
    </row>
    <row r="755" spans="1:11" ht="18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10"/>
      <c r="K755" s="10"/>
    </row>
    <row r="756" spans="1:11" ht="18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10"/>
      <c r="K756" s="10"/>
    </row>
    <row r="757" spans="1:11" ht="18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10"/>
      <c r="K757" s="10"/>
    </row>
    <row r="758" spans="1:11" ht="18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10"/>
      <c r="K758" s="10"/>
    </row>
    <row r="759" spans="1:11" ht="18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10"/>
      <c r="K759" s="10"/>
    </row>
    <row r="760" spans="1:11" ht="18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10"/>
      <c r="K760" s="10"/>
    </row>
    <row r="761" spans="1:11" ht="18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10"/>
      <c r="K761" s="10"/>
    </row>
    <row r="762" spans="1:11" ht="18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10"/>
      <c r="K762" s="10"/>
    </row>
    <row r="763" spans="1:11" ht="18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10"/>
      <c r="K763" s="10"/>
    </row>
    <row r="764" spans="1:11" ht="18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10"/>
      <c r="K764" s="10"/>
    </row>
    <row r="765" spans="1:11" ht="18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10"/>
      <c r="K765" s="10"/>
    </row>
    <row r="766" spans="1:11" ht="18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10"/>
      <c r="K766" s="10"/>
    </row>
    <row r="767" spans="1:11" ht="18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10"/>
      <c r="K767" s="10"/>
    </row>
    <row r="768" spans="1:11" ht="18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10"/>
      <c r="K768" s="10"/>
    </row>
    <row r="769" spans="1:11" ht="18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10"/>
      <c r="K769" s="10"/>
    </row>
    <row r="770" spans="1:11" ht="18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10"/>
      <c r="K770" s="10"/>
    </row>
    <row r="771" spans="1:11" ht="18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10"/>
      <c r="K771" s="10"/>
    </row>
    <row r="772" spans="1:11" ht="18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10"/>
      <c r="K772" s="10"/>
    </row>
    <row r="773" spans="1:11" ht="18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10"/>
      <c r="K773" s="10"/>
    </row>
    <row r="774" spans="1:11" ht="18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10"/>
      <c r="K774" s="10"/>
    </row>
    <row r="775" spans="1:11" ht="18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10"/>
      <c r="K775" s="10"/>
    </row>
    <row r="776" spans="1:11" ht="18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10"/>
      <c r="K776" s="10"/>
    </row>
    <row r="777" spans="1:11" ht="18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10"/>
      <c r="K777" s="10"/>
    </row>
    <row r="778" spans="1:11" ht="18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10"/>
      <c r="K778" s="10"/>
    </row>
    <row r="779" spans="1:11" ht="18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10"/>
      <c r="K779" s="10"/>
    </row>
    <row r="780" spans="1:11" ht="18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10"/>
      <c r="K780" s="10"/>
    </row>
    <row r="781" spans="1:11" ht="18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10"/>
      <c r="K781" s="10"/>
    </row>
    <row r="782" spans="1:11" ht="18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10"/>
      <c r="K782" s="10"/>
    </row>
    <row r="783" spans="1:11" ht="18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10"/>
      <c r="K783" s="10"/>
    </row>
    <row r="784" spans="1:11" ht="18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10"/>
      <c r="K784" s="10"/>
    </row>
    <row r="785" spans="1:11" ht="18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10"/>
      <c r="K785" s="10"/>
    </row>
    <row r="786" spans="1:11" ht="18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10"/>
      <c r="K786" s="10"/>
    </row>
    <row r="787" spans="1:11" ht="18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10"/>
      <c r="K787" s="10"/>
    </row>
    <row r="788" spans="1:11" ht="18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10"/>
      <c r="K788" s="10"/>
    </row>
    <row r="789" spans="1:11" ht="18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10"/>
      <c r="K789" s="10"/>
    </row>
    <row r="790" spans="1:11" ht="18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10"/>
      <c r="K790" s="10"/>
    </row>
    <row r="791" spans="1:11" ht="18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10"/>
      <c r="K791" s="10"/>
    </row>
    <row r="792" spans="1:11" ht="18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10"/>
      <c r="K792" s="10"/>
    </row>
    <row r="793" spans="1:11" ht="18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10"/>
      <c r="K793" s="10"/>
    </row>
    <row r="794" spans="1:11" ht="18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10"/>
      <c r="K794" s="10"/>
    </row>
    <row r="795" spans="1:11" ht="18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10"/>
      <c r="K795" s="10"/>
    </row>
    <row r="796" spans="1:11" ht="18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10"/>
      <c r="K796" s="10"/>
    </row>
    <row r="797" spans="1:11" ht="18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10"/>
      <c r="K797" s="10"/>
    </row>
    <row r="798" spans="1:11" ht="18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10"/>
      <c r="K798" s="10"/>
    </row>
    <row r="799" spans="1:11" ht="18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10"/>
      <c r="K799" s="10"/>
    </row>
    <row r="800" spans="1:11" ht="18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10"/>
      <c r="K800" s="10"/>
    </row>
    <row r="801" spans="1:11" ht="18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10"/>
      <c r="K801" s="10"/>
    </row>
    <row r="802" spans="1:11" ht="18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10"/>
      <c r="K802" s="10"/>
    </row>
    <row r="803" spans="1:11" ht="18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10"/>
      <c r="K803" s="10"/>
    </row>
    <row r="804" spans="1:11" ht="18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10"/>
      <c r="K804" s="10"/>
    </row>
    <row r="805" spans="1:11" ht="18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10"/>
      <c r="K805" s="10"/>
    </row>
    <row r="806" spans="1:11" ht="18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10"/>
      <c r="K806" s="10"/>
    </row>
    <row r="807" spans="1:11" ht="18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10"/>
      <c r="K807" s="10"/>
    </row>
    <row r="808" spans="1:11" ht="18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10"/>
      <c r="K808" s="10"/>
    </row>
    <row r="809" spans="1:11" ht="18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10"/>
      <c r="K809" s="10"/>
    </row>
    <row r="810" spans="1:11" ht="18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10"/>
      <c r="K810" s="10"/>
    </row>
    <row r="811" spans="1:11" ht="18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10"/>
      <c r="K811" s="10"/>
    </row>
    <row r="812" spans="1:11" ht="18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10"/>
      <c r="K812" s="10"/>
    </row>
    <row r="813" spans="1:11" ht="18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10"/>
      <c r="K813" s="10"/>
    </row>
    <row r="814" spans="1:11" ht="18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10"/>
      <c r="K814" s="10"/>
    </row>
    <row r="815" spans="1:11" ht="18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10"/>
      <c r="K815" s="10"/>
    </row>
    <row r="816" spans="1:11" ht="18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10"/>
      <c r="K816" s="10"/>
    </row>
    <row r="817" spans="1:11" ht="18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10"/>
      <c r="K817" s="10"/>
    </row>
    <row r="818" spans="1:11" ht="18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10"/>
      <c r="K818" s="10"/>
    </row>
    <row r="819" spans="1:11" ht="18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10"/>
      <c r="K819" s="10"/>
    </row>
    <row r="820" spans="1:11" ht="18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10"/>
      <c r="K820" s="10"/>
    </row>
    <row r="821" spans="1:11" ht="18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10"/>
      <c r="K821" s="10"/>
    </row>
    <row r="822" spans="1:11" ht="18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10"/>
      <c r="K822" s="10"/>
    </row>
    <row r="823" spans="1:11" ht="18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10"/>
      <c r="K823" s="10"/>
    </row>
    <row r="824" spans="1:11" ht="18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10"/>
      <c r="K824" s="10"/>
    </row>
    <row r="825" spans="1:11" ht="18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10"/>
      <c r="K825" s="10"/>
    </row>
    <row r="826" spans="1:11" ht="18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10"/>
      <c r="K826" s="10"/>
    </row>
    <row r="827" spans="1:11" ht="18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10"/>
      <c r="K827" s="10"/>
    </row>
    <row r="828" spans="1:11" ht="18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10"/>
      <c r="K828" s="10"/>
    </row>
    <row r="829" spans="1:11" ht="18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10"/>
      <c r="K829" s="10"/>
    </row>
    <row r="830" spans="1:11" ht="18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10"/>
      <c r="K830" s="10"/>
    </row>
    <row r="831" spans="1:11" ht="18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10"/>
      <c r="K831" s="10"/>
    </row>
    <row r="832" spans="1:11" ht="18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10"/>
      <c r="K832" s="10"/>
    </row>
    <row r="833" spans="1:11" ht="18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10"/>
      <c r="K833" s="10"/>
    </row>
    <row r="834" spans="1:11" ht="18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10"/>
      <c r="K834" s="10"/>
    </row>
    <row r="835" spans="1:11" ht="18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10"/>
      <c r="K835" s="10"/>
    </row>
    <row r="836" spans="1:11" ht="18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10"/>
      <c r="K836" s="10"/>
    </row>
    <row r="837" spans="1:11" ht="18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10"/>
      <c r="K837" s="10"/>
    </row>
    <row r="838" spans="1:11" ht="18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10"/>
      <c r="K838" s="10"/>
    </row>
    <row r="839" spans="1:11" ht="18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10"/>
      <c r="K839" s="10"/>
    </row>
    <row r="840" spans="1:11" ht="18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10"/>
      <c r="K840" s="10"/>
    </row>
    <row r="841" spans="1:11" ht="18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10"/>
      <c r="K841" s="10"/>
    </row>
    <row r="842" spans="1:11" ht="18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10"/>
      <c r="K842" s="10"/>
    </row>
    <row r="843" spans="1:11" ht="18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10"/>
      <c r="K843" s="10"/>
    </row>
    <row r="844" spans="1:11" ht="18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10"/>
      <c r="K844" s="10"/>
    </row>
    <row r="845" spans="1:11" ht="18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10"/>
      <c r="K845" s="10"/>
    </row>
    <row r="846" spans="1:11" ht="18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10"/>
      <c r="K846" s="10"/>
    </row>
    <row r="847" spans="1:11" ht="18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10"/>
      <c r="K847" s="10"/>
    </row>
    <row r="848" spans="1:11" ht="18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10"/>
      <c r="K848" s="10"/>
    </row>
    <row r="849" spans="1:11" ht="18" customHeigh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10"/>
      <c r="K849" s="10"/>
    </row>
    <row r="850" spans="1:11" ht="18" customHeigh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10"/>
      <c r="K850" s="10"/>
    </row>
    <row r="851" spans="1:11" ht="18" customHeigh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10"/>
      <c r="K851" s="10"/>
    </row>
    <row r="852" spans="1:11" ht="18" customHeigh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10"/>
      <c r="K852" s="10"/>
    </row>
    <row r="853" spans="1:11" ht="18" customHeigh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10"/>
      <c r="K853" s="10"/>
    </row>
    <row r="854" spans="1:11" ht="18" customHeigh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10"/>
      <c r="K854" s="10"/>
    </row>
    <row r="855" spans="1:11" ht="18" customHeigh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10"/>
      <c r="K855" s="10"/>
    </row>
    <row r="856" spans="1:11" ht="18" customHeigh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10"/>
      <c r="K856" s="10"/>
    </row>
    <row r="857" spans="1:11" ht="18" customHeigh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10"/>
      <c r="K857" s="10"/>
    </row>
    <row r="858" spans="1:11" ht="18" customHeigh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10"/>
      <c r="K858" s="10"/>
    </row>
    <row r="859" spans="1:11" ht="18" customHeigh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10"/>
      <c r="K859" s="10"/>
    </row>
    <row r="860" spans="1:11" ht="18" customHeigh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10"/>
      <c r="K860" s="10"/>
    </row>
    <row r="861" spans="1:11" ht="18" customHeigh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10"/>
      <c r="K861" s="10"/>
    </row>
    <row r="862" spans="1:11" ht="18" customHeigh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10"/>
      <c r="K862" s="10"/>
    </row>
    <row r="863" spans="1:11" ht="18" customHeigh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10"/>
      <c r="K863" s="10"/>
    </row>
    <row r="864" spans="1:11" ht="18" customHeigh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10"/>
      <c r="K864" s="10"/>
    </row>
    <row r="865" spans="1:11" ht="18" customHeigh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10"/>
      <c r="K865" s="10"/>
    </row>
    <row r="866" spans="1:11" ht="18" customHeigh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10"/>
      <c r="K866" s="10"/>
    </row>
    <row r="867" spans="1:11" ht="18" customHeigh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10"/>
      <c r="K867" s="10"/>
    </row>
    <row r="868" spans="1:11" ht="18" customHeigh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10"/>
      <c r="K868" s="10"/>
    </row>
    <row r="869" spans="1:11" ht="18" customHeigh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10"/>
      <c r="K869" s="10"/>
    </row>
    <row r="870" spans="1:11" ht="18" customHeigh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10"/>
      <c r="K870" s="10"/>
    </row>
    <row r="871" spans="1:11" ht="18" customHeigh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10"/>
      <c r="K871" s="10"/>
    </row>
    <row r="872" spans="1:11" ht="18" customHeigh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10"/>
      <c r="K872" s="10"/>
    </row>
    <row r="873" spans="1:11" ht="18" customHeigh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10"/>
      <c r="K873" s="10"/>
    </row>
    <row r="874" spans="1:11" ht="18" customHeigh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10"/>
      <c r="K874" s="10"/>
    </row>
    <row r="875" spans="1:11" ht="18" customHeigh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10"/>
      <c r="K875" s="10"/>
    </row>
    <row r="876" spans="1:11" ht="18" customHeigh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10"/>
      <c r="K876" s="10"/>
    </row>
    <row r="877" spans="1:11" ht="18" customHeigh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10"/>
      <c r="K877" s="10"/>
    </row>
    <row r="878" spans="1:11" ht="18" customHeigh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10"/>
      <c r="K878" s="10"/>
    </row>
    <row r="879" spans="1:11" ht="18" customHeigh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10"/>
      <c r="K879" s="10"/>
    </row>
    <row r="880" spans="1:11" ht="18" customHeigh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10"/>
      <c r="K880" s="10"/>
    </row>
    <row r="881" spans="1:11" ht="18" customHeigh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10"/>
      <c r="K881" s="10"/>
    </row>
    <row r="882" spans="1:11" ht="18" customHeigh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10"/>
      <c r="K882" s="10"/>
    </row>
    <row r="883" spans="1:11" ht="18" customHeigh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10"/>
      <c r="K883" s="10"/>
    </row>
    <row r="884" spans="1:11" ht="18" customHeigh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10"/>
      <c r="K884" s="10"/>
    </row>
    <row r="885" spans="1:11" ht="18" customHeigh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10"/>
      <c r="K885" s="10"/>
    </row>
    <row r="886" spans="1:11" ht="18" customHeigh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10"/>
      <c r="K886" s="10"/>
    </row>
    <row r="887" spans="1:11" ht="18" customHeigh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10"/>
      <c r="K887" s="10"/>
    </row>
    <row r="888" spans="1:11" ht="18" customHeigh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10"/>
      <c r="K888" s="10"/>
    </row>
    <row r="889" spans="1:11" ht="18" customHeigh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10"/>
      <c r="K889" s="10"/>
    </row>
    <row r="890" spans="1:11" ht="18" customHeigh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10"/>
      <c r="K890" s="10"/>
    </row>
    <row r="891" spans="1:11" ht="18" customHeigh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10"/>
      <c r="K891" s="10"/>
    </row>
    <row r="892" spans="1:11" ht="18" customHeigh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10"/>
      <c r="K892" s="10"/>
    </row>
    <row r="893" spans="1:11" ht="18" customHeigh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10"/>
      <c r="K893" s="10"/>
    </row>
    <row r="894" spans="1:11" ht="18" customHeigh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10"/>
      <c r="K894" s="10"/>
    </row>
    <row r="895" spans="1:11" ht="18" customHeigh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10"/>
      <c r="K895" s="10"/>
    </row>
    <row r="896" spans="1:11" ht="18" customHeigh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10"/>
      <c r="K896" s="10"/>
    </row>
    <row r="897" spans="1:11" ht="18" customHeigh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10"/>
      <c r="K897" s="10"/>
    </row>
    <row r="898" spans="1:11" ht="18" customHeigh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10"/>
      <c r="K898" s="10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</vt:i4>
      </vt:variant>
    </vt:vector>
  </HeadingPairs>
  <TitlesOfParts>
    <vt:vector size="30" baseType="lpstr">
      <vt:lpstr>presidencia</vt:lpstr>
      <vt:lpstr>sindicatura</vt:lpstr>
      <vt:lpstr>regidurias</vt:lpstr>
      <vt:lpstr>secr.gral</vt:lpstr>
      <vt:lpstr>cord.comu.social</vt:lpstr>
      <vt:lpstr>obra pub</vt:lpstr>
      <vt:lpstr>tesoreria</vt:lpstr>
      <vt:lpstr>OCI</vt:lpstr>
      <vt:lpstr>eva.desmpeño</vt:lpstr>
      <vt:lpstr>Uni.trasp</vt:lpstr>
      <vt:lpstr>reg.civil</vt:lpstr>
      <vt:lpstr>des.rural</vt:lpstr>
      <vt:lpstr>dir.secr.mujer</vt:lpstr>
      <vt:lpstr>des.social</vt:lpstr>
      <vt:lpstr>serv.pub</vt:lpstr>
      <vt:lpstr>edu y cultura</vt:lpstr>
      <vt:lpstr>dif</vt:lpstr>
      <vt:lpstr>asuntos.indi.</vt:lpstr>
      <vt:lpstr>deportes</vt:lpstr>
      <vt:lpstr>salud</vt:lpstr>
      <vt:lpstr>albergue</vt:lpstr>
      <vt:lpstr>direc.juventud</vt:lpstr>
      <vt:lpstr>transito</vt:lpstr>
      <vt:lpstr>prot. civil</vt:lpstr>
      <vt:lpstr>dir.seguridad</vt:lpstr>
      <vt:lpstr>dir.juridica</vt:lpstr>
      <vt:lpstr>gob y reglam</vt:lpstr>
      <vt:lpstr>PREVENCION AL DELITO</vt:lpstr>
      <vt:lpstr>dir.seguridad!Títulos_a_imprimir</vt:lpstr>
      <vt:lpstr>serv.pub!Títulos_a_imprimir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Tesoreria_2</dc:creator>
  <cp:lastModifiedBy>Usuario</cp:lastModifiedBy>
  <cp:lastPrinted>2022-07-25T20:23:33Z</cp:lastPrinted>
  <dcterms:created xsi:type="dcterms:W3CDTF">2020-07-24T04:27:37Z</dcterms:created>
  <dcterms:modified xsi:type="dcterms:W3CDTF">2023-08-18T00:22:02Z</dcterms:modified>
</cp:coreProperties>
</file>