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CUENTA PUBLICA 2021 excel\4.7. Informacion de Evaluacion del Desempeño\"/>
    </mc:Choice>
  </mc:AlternateContent>
  <bookViews>
    <workbookView xWindow="-120" yWindow="-120" windowWidth="20730" windowHeight="11160"/>
  </bookViews>
  <sheets>
    <sheet name="hoja 1" sheetId="1" r:id="rId1"/>
  </sheets>
  <externalReferences>
    <externalReference r:id="rId2"/>
    <externalReference r:id="rId3"/>
    <externalReference r:id="rId4"/>
  </externalReferences>
  <definedNames>
    <definedName name="_xlnm.Print_Area" localSheetId="0">'hoja 1'!$A$2:$Y$2204</definedName>
    <definedName name="CUMPLE">#REF!</definedName>
    <definedName name="DI">[1]Datos!$B$102:$B$109</definedName>
    <definedName name="DIM">#REF!</definedName>
    <definedName name="EyO">[2]Dictamen!$B$16:$C$1012</definedName>
    <definedName name="G.I.">[3]LISTAS!$D$4:$D$9</definedName>
    <definedName name="GENERAL">#REF!</definedName>
    <definedName name="GI">[1]Datos!$B$95:$B$99</definedName>
    <definedName name="OPINION">[2]Dictamen!$B$6:$C$11</definedName>
    <definedName name="PRODIM">'[3]ANEXO 4'!#REF!</definedName>
    <definedName name="PRODIMDF">[3]LISTAS!$B$4:$B$11</definedName>
    <definedName name="Rubro">[1]Datos!$M$2:$M$8</definedName>
    <definedName name="rvtwgwt4c">#REF!</definedName>
    <definedName name="S">#REF!</definedName>
    <definedName name="SDD">#REF!</definedName>
    <definedName name="SiNo">'[1]Anexo 4A'!$X$2:$X$3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1539" i="1" l="1"/>
  <c r="W1539" i="1"/>
  <c r="U1539" i="1"/>
  <c r="W1460" i="1"/>
  <c r="Q1461" i="1"/>
  <c r="P1461" i="1"/>
  <c r="P1460" i="1"/>
  <c r="Q1460" i="1"/>
  <c r="P1935" i="1" l="1"/>
  <c r="Q1935" i="1"/>
  <c r="U1935" i="1"/>
  <c r="W1935" i="1"/>
  <c r="P1857" i="1"/>
  <c r="Q1857" i="1"/>
  <c r="U1857" i="1"/>
  <c r="W1857" i="1"/>
  <c r="M1859" i="1"/>
  <c r="J1859" i="1"/>
  <c r="P1620" i="1"/>
  <c r="Q1620" i="1"/>
  <c r="U1620" i="1"/>
  <c r="W1620" i="1"/>
  <c r="M1622" i="1"/>
  <c r="J1622" i="1"/>
  <c r="M1543" i="1"/>
  <c r="M1464" i="1"/>
  <c r="J1464" i="1"/>
  <c r="V1935" i="1" l="1"/>
  <c r="V1857" i="1"/>
  <c r="V1620" i="1"/>
  <c r="P1380" i="1"/>
  <c r="Q1380" i="1"/>
  <c r="U1380" i="1"/>
  <c r="W1380" i="1"/>
  <c r="P1381" i="1"/>
  <c r="Q1381" i="1"/>
  <c r="U1381" i="1"/>
  <c r="W1381" i="1"/>
  <c r="P1382" i="1"/>
  <c r="Q1382" i="1"/>
  <c r="U1382" i="1"/>
  <c r="W1382" i="1"/>
  <c r="M1384" i="1"/>
  <c r="J1384" i="1"/>
  <c r="S1390" i="1"/>
  <c r="M824" i="1"/>
  <c r="J824" i="1"/>
  <c r="M743" i="1"/>
  <c r="J743" i="1"/>
  <c r="M600" i="1"/>
  <c r="L600" i="1"/>
  <c r="J600" i="1"/>
  <c r="I600" i="1"/>
  <c r="G600" i="1"/>
  <c r="E600" i="1"/>
  <c r="L599" i="1"/>
  <c r="J599" i="1"/>
  <c r="I599" i="1"/>
  <c r="G599" i="1"/>
  <c r="E599" i="1"/>
  <c r="M598" i="1"/>
  <c r="L598" i="1"/>
  <c r="J598" i="1"/>
  <c r="I598" i="1"/>
  <c r="G598" i="1"/>
  <c r="E598" i="1"/>
  <c r="M597" i="1"/>
  <c r="L597" i="1"/>
  <c r="J597" i="1"/>
  <c r="I597" i="1"/>
  <c r="G597" i="1"/>
  <c r="E597" i="1"/>
  <c r="M596" i="1"/>
  <c r="L596" i="1"/>
  <c r="J596" i="1"/>
  <c r="I596" i="1"/>
  <c r="G596" i="1"/>
  <c r="E596" i="1"/>
  <c r="M595" i="1"/>
  <c r="L595" i="1"/>
  <c r="J595" i="1"/>
  <c r="I595" i="1"/>
  <c r="G595" i="1"/>
  <c r="E595" i="1"/>
  <c r="M594" i="1"/>
  <c r="L594" i="1"/>
  <c r="J594" i="1"/>
  <c r="I594" i="1"/>
  <c r="G594" i="1"/>
  <c r="E594" i="1"/>
  <c r="S593" i="1"/>
  <c r="R593" i="1"/>
  <c r="M593" i="1"/>
  <c r="L593" i="1"/>
  <c r="J593" i="1"/>
  <c r="I593" i="1"/>
  <c r="G593" i="1"/>
  <c r="E593" i="1"/>
  <c r="M592" i="1"/>
  <c r="L592" i="1"/>
  <c r="J592" i="1"/>
  <c r="I592" i="1"/>
  <c r="G592" i="1"/>
  <c r="E592" i="1"/>
  <c r="S591" i="1"/>
  <c r="R591" i="1"/>
  <c r="M591" i="1"/>
  <c r="L591" i="1"/>
  <c r="J591" i="1"/>
  <c r="I591" i="1"/>
  <c r="G591" i="1"/>
  <c r="E591" i="1"/>
  <c r="M585" i="1"/>
  <c r="J585" i="1"/>
  <c r="W582" i="1"/>
  <c r="U582" i="1"/>
  <c r="Q582" i="1"/>
  <c r="P582" i="1"/>
  <c r="W573" i="1"/>
  <c r="V573" i="1"/>
  <c r="P573" i="1"/>
  <c r="O573" i="1"/>
  <c r="N573" i="1"/>
  <c r="M573" i="1"/>
  <c r="L573" i="1"/>
  <c r="K573" i="1"/>
  <c r="X572" i="1"/>
  <c r="W572" i="1"/>
  <c r="V572" i="1"/>
  <c r="X571" i="1"/>
  <c r="W571" i="1"/>
  <c r="V571" i="1"/>
  <c r="X570" i="1"/>
  <c r="W570" i="1"/>
  <c r="V570" i="1"/>
  <c r="P569" i="1"/>
  <c r="O569" i="1"/>
  <c r="N569" i="1"/>
  <c r="M569" i="1"/>
  <c r="L569" i="1"/>
  <c r="K569" i="1"/>
  <c r="X568" i="1"/>
  <c r="W568" i="1"/>
  <c r="V568" i="1"/>
  <c r="X567" i="1"/>
  <c r="W567" i="1"/>
  <c r="V567" i="1"/>
  <c r="X566" i="1"/>
  <c r="W566" i="1"/>
  <c r="V566" i="1"/>
  <c r="R601" i="1" l="1"/>
  <c r="V1380" i="1"/>
  <c r="S601" i="1"/>
  <c r="V1382" i="1"/>
  <c r="V1381" i="1"/>
  <c r="K574" i="1"/>
  <c r="M574" i="1"/>
  <c r="O574" i="1"/>
  <c r="G601" i="1"/>
  <c r="J601" i="1"/>
  <c r="M601" i="1"/>
  <c r="E601" i="1"/>
  <c r="I601" i="1"/>
  <c r="L601" i="1"/>
  <c r="X573" i="1"/>
  <c r="L574" i="1"/>
  <c r="N574" i="1"/>
  <c r="P574" i="1"/>
  <c r="V582" i="1"/>
  <c r="M1936" i="1"/>
  <c r="J1936" i="1"/>
  <c r="J985" i="1"/>
  <c r="M2192" i="1"/>
  <c r="L2192" i="1"/>
  <c r="J2192" i="1"/>
  <c r="I2192" i="1"/>
  <c r="G2192" i="1"/>
  <c r="E2192" i="1"/>
  <c r="L2191" i="1"/>
  <c r="J2191" i="1"/>
  <c r="I2191" i="1"/>
  <c r="G2191" i="1"/>
  <c r="E2191" i="1"/>
  <c r="M2190" i="1"/>
  <c r="L2190" i="1"/>
  <c r="J2190" i="1"/>
  <c r="I2190" i="1"/>
  <c r="G2190" i="1"/>
  <c r="E2190" i="1"/>
  <c r="M2189" i="1"/>
  <c r="L2189" i="1"/>
  <c r="J2189" i="1"/>
  <c r="I2189" i="1"/>
  <c r="G2189" i="1"/>
  <c r="E2189" i="1"/>
  <c r="M2188" i="1"/>
  <c r="L2188" i="1"/>
  <c r="J2188" i="1"/>
  <c r="I2188" i="1"/>
  <c r="G2188" i="1"/>
  <c r="E2188" i="1"/>
  <c r="M2187" i="1"/>
  <c r="L2187" i="1"/>
  <c r="J2187" i="1"/>
  <c r="I2187" i="1"/>
  <c r="G2187" i="1"/>
  <c r="E2187" i="1"/>
  <c r="L2186" i="1"/>
  <c r="J2186" i="1"/>
  <c r="I2186" i="1"/>
  <c r="G2186" i="1"/>
  <c r="E2186" i="1"/>
  <c r="S2185" i="1"/>
  <c r="R2185" i="1"/>
  <c r="L2185" i="1"/>
  <c r="J2185" i="1"/>
  <c r="I2185" i="1"/>
  <c r="G2185" i="1"/>
  <c r="E2185" i="1"/>
  <c r="L2184" i="1"/>
  <c r="J2184" i="1"/>
  <c r="I2184" i="1"/>
  <c r="G2184" i="1"/>
  <c r="E2184" i="1"/>
  <c r="S2183" i="1"/>
  <c r="S2193" i="1" s="1"/>
  <c r="R2183" i="1"/>
  <c r="R2193" i="1" s="1"/>
  <c r="M2183" i="1"/>
  <c r="L2183" i="1"/>
  <c r="J2183" i="1"/>
  <c r="I2183" i="1"/>
  <c r="G2183" i="1"/>
  <c r="E2183" i="1"/>
  <c r="M2177" i="1"/>
  <c r="L2177" i="1"/>
  <c r="K2177" i="1"/>
  <c r="J2177" i="1"/>
  <c r="W2174" i="1"/>
  <c r="U2174" i="1"/>
  <c r="Q2174" i="1"/>
  <c r="P2174" i="1"/>
  <c r="W2165" i="1"/>
  <c r="V2165" i="1"/>
  <c r="P2165" i="1"/>
  <c r="O2165" i="1"/>
  <c r="N2165" i="1"/>
  <c r="M2165" i="1"/>
  <c r="L2165" i="1"/>
  <c r="K2165" i="1"/>
  <c r="X2164" i="1"/>
  <c r="W2164" i="1"/>
  <c r="V2164" i="1"/>
  <c r="X2163" i="1"/>
  <c r="W2163" i="1"/>
  <c r="V2163" i="1"/>
  <c r="X2162" i="1"/>
  <c r="W2162" i="1"/>
  <c r="V2162" i="1"/>
  <c r="P2161" i="1"/>
  <c r="O2161" i="1"/>
  <c r="N2161" i="1"/>
  <c r="M2161" i="1"/>
  <c r="L2161" i="1"/>
  <c r="K2161" i="1"/>
  <c r="X2160" i="1"/>
  <c r="W2160" i="1"/>
  <c r="V2160" i="1"/>
  <c r="X2159" i="1"/>
  <c r="W2159" i="1"/>
  <c r="V2159" i="1"/>
  <c r="X2158" i="1"/>
  <c r="W2158" i="1"/>
  <c r="V2158" i="1"/>
  <c r="M1558" i="1"/>
  <c r="L1558" i="1"/>
  <c r="J1558" i="1"/>
  <c r="I1558" i="1"/>
  <c r="G1558" i="1"/>
  <c r="E1558" i="1"/>
  <c r="L1557" i="1"/>
  <c r="J1557" i="1"/>
  <c r="I1557" i="1"/>
  <c r="G1557" i="1"/>
  <c r="E1557" i="1"/>
  <c r="M1556" i="1"/>
  <c r="L1556" i="1"/>
  <c r="J1556" i="1"/>
  <c r="I1556" i="1"/>
  <c r="G1556" i="1"/>
  <c r="E1556" i="1"/>
  <c r="M1555" i="1"/>
  <c r="L1555" i="1"/>
  <c r="J1555" i="1"/>
  <c r="I1555" i="1"/>
  <c r="G1555" i="1"/>
  <c r="E1555" i="1"/>
  <c r="M1554" i="1"/>
  <c r="L1554" i="1"/>
  <c r="J1554" i="1"/>
  <c r="I1554" i="1"/>
  <c r="G1554" i="1"/>
  <c r="E1554" i="1"/>
  <c r="M1553" i="1"/>
  <c r="L1553" i="1"/>
  <c r="J1553" i="1"/>
  <c r="I1553" i="1"/>
  <c r="G1553" i="1"/>
  <c r="E1553" i="1"/>
  <c r="M1552" i="1"/>
  <c r="L1552" i="1"/>
  <c r="J1552" i="1"/>
  <c r="I1552" i="1"/>
  <c r="G1552" i="1"/>
  <c r="E1552" i="1"/>
  <c r="S1551" i="1"/>
  <c r="R1551" i="1"/>
  <c r="M1551" i="1"/>
  <c r="L1551" i="1"/>
  <c r="J1551" i="1"/>
  <c r="I1551" i="1"/>
  <c r="G1551" i="1"/>
  <c r="E1551" i="1"/>
  <c r="M1550" i="1"/>
  <c r="L1550" i="1"/>
  <c r="J1550" i="1"/>
  <c r="I1550" i="1"/>
  <c r="G1550" i="1"/>
  <c r="E1550" i="1"/>
  <c r="S1549" i="1"/>
  <c r="R1549" i="1"/>
  <c r="M1549" i="1"/>
  <c r="L1549" i="1"/>
  <c r="J1549" i="1"/>
  <c r="I1549" i="1"/>
  <c r="G1549" i="1"/>
  <c r="E1549" i="1"/>
  <c r="J1543" i="1"/>
  <c r="P1539" i="1"/>
  <c r="V1539" i="1" s="1"/>
  <c r="W1530" i="1"/>
  <c r="V1530" i="1"/>
  <c r="P1530" i="1"/>
  <c r="O1530" i="1"/>
  <c r="N1530" i="1"/>
  <c r="M1530" i="1"/>
  <c r="L1530" i="1"/>
  <c r="K1530" i="1"/>
  <c r="X1529" i="1"/>
  <c r="W1529" i="1"/>
  <c r="V1529" i="1"/>
  <c r="X1528" i="1"/>
  <c r="W1528" i="1"/>
  <c r="V1528" i="1"/>
  <c r="X1527" i="1"/>
  <c r="W1527" i="1"/>
  <c r="V1527" i="1"/>
  <c r="P1526" i="1"/>
  <c r="O1526" i="1"/>
  <c r="N1526" i="1"/>
  <c r="M1526" i="1"/>
  <c r="L1526" i="1"/>
  <c r="K1526" i="1"/>
  <c r="X1525" i="1"/>
  <c r="W1525" i="1"/>
  <c r="V1525" i="1"/>
  <c r="X1524" i="1"/>
  <c r="W1524" i="1"/>
  <c r="V1524" i="1"/>
  <c r="X1523" i="1"/>
  <c r="W1523" i="1"/>
  <c r="V1523" i="1"/>
  <c r="M1081" i="1"/>
  <c r="L1081" i="1"/>
  <c r="J1081" i="1"/>
  <c r="I1081" i="1"/>
  <c r="G1081" i="1"/>
  <c r="E1081" i="1"/>
  <c r="L1080" i="1"/>
  <c r="J1080" i="1"/>
  <c r="I1080" i="1"/>
  <c r="G1080" i="1"/>
  <c r="E1080" i="1"/>
  <c r="M1079" i="1"/>
  <c r="L1079" i="1"/>
  <c r="J1079" i="1"/>
  <c r="I1079" i="1"/>
  <c r="G1079" i="1"/>
  <c r="E1079" i="1"/>
  <c r="M1078" i="1"/>
  <c r="L1078" i="1"/>
  <c r="J1078" i="1"/>
  <c r="I1078" i="1"/>
  <c r="G1078" i="1"/>
  <c r="E1078" i="1"/>
  <c r="M1077" i="1"/>
  <c r="L1077" i="1"/>
  <c r="J1077" i="1"/>
  <c r="I1077" i="1"/>
  <c r="G1077" i="1"/>
  <c r="E1077" i="1"/>
  <c r="M1076" i="1"/>
  <c r="L1076" i="1"/>
  <c r="J1076" i="1"/>
  <c r="I1076" i="1"/>
  <c r="G1076" i="1"/>
  <c r="E1076" i="1"/>
  <c r="M1075" i="1"/>
  <c r="L1075" i="1"/>
  <c r="J1075" i="1"/>
  <c r="I1075" i="1"/>
  <c r="G1075" i="1"/>
  <c r="E1075" i="1"/>
  <c r="S1074" i="1"/>
  <c r="R1074" i="1"/>
  <c r="M1074" i="1"/>
  <c r="L1074" i="1"/>
  <c r="J1074" i="1"/>
  <c r="I1074" i="1"/>
  <c r="G1074" i="1"/>
  <c r="E1074" i="1"/>
  <c r="M1073" i="1"/>
  <c r="L1073" i="1"/>
  <c r="J1073" i="1"/>
  <c r="I1073" i="1"/>
  <c r="G1073" i="1"/>
  <c r="E1073" i="1"/>
  <c r="S1072" i="1"/>
  <c r="R1072" i="1"/>
  <c r="M1072" i="1"/>
  <c r="L1072" i="1"/>
  <c r="J1072" i="1"/>
  <c r="I1072" i="1"/>
  <c r="G1072" i="1"/>
  <c r="E1072" i="1"/>
  <c r="M1066" i="1"/>
  <c r="J1066" i="1"/>
  <c r="W1063" i="1"/>
  <c r="U1063" i="1"/>
  <c r="Q1063" i="1"/>
  <c r="P1063" i="1"/>
  <c r="W1054" i="1"/>
  <c r="V1054" i="1"/>
  <c r="P1054" i="1"/>
  <c r="O1054" i="1"/>
  <c r="N1054" i="1"/>
  <c r="M1054" i="1"/>
  <c r="L1054" i="1"/>
  <c r="K1054" i="1"/>
  <c r="X1053" i="1"/>
  <c r="W1053" i="1"/>
  <c r="V1053" i="1"/>
  <c r="X1052" i="1"/>
  <c r="W1052" i="1"/>
  <c r="V1052" i="1"/>
  <c r="X1051" i="1"/>
  <c r="W1051" i="1"/>
  <c r="V1051" i="1"/>
  <c r="P1050" i="1"/>
  <c r="O1050" i="1"/>
  <c r="N1050" i="1"/>
  <c r="M1050" i="1"/>
  <c r="L1050" i="1"/>
  <c r="K1050" i="1"/>
  <c r="X1049" i="1"/>
  <c r="W1049" i="1"/>
  <c r="V1049" i="1"/>
  <c r="X1048" i="1"/>
  <c r="W1048" i="1"/>
  <c r="V1048" i="1"/>
  <c r="X1047" i="1"/>
  <c r="W1047" i="1"/>
  <c r="V1047" i="1"/>
  <c r="M1162" i="1"/>
  <c r="L1162" i="1"/>
  <c r="J1162" i="1"/>
  <c r="I1162" i="1"/>
  <c r="G1162" i="1"/>
  <c r="E1162" i="1"/>
  <c r="L1161" i="1"/>
  <c r="J1161" i="1"/>
  <c r="I1161" i="1"/>
  <c r="G1161" i="1"/>
  <c r="E1161" i="1"/>
  <c r="M1160" i="1"/>
  <c r="L1160" i="1"/>
  <c r="J1160" i="1"/>
  <c r="I1160" i="1"/>
  <c r="G1160" i="1"/>
  <c r="E1160" i="1"/>
  <c r="M1159" i="1"/>
  <c r="L1159" i="1"/>
  <c r="J1159" i="1"/>
  <c r="I1159" i="1"/>
  <c r="G1159" i="1"/>
  <c r="E1159" i="1"/>
  <c r="M1158" i="1"/>
  <c r="L1158" i="1"/>
  <c r="J1158" i="1"/>
  <c r="I1158" i="1"/>
  <c r="G1158" i="1"/>
  <c r="E1158" i="1"/>
  <c r="M1157" i="1"/>
  <c r="L1157" i="1"/>
  <c r="J1157" i="1"/>
  <c r="I1157" i="1"/>
  <c r="G1157" i="1"/>
  <c r="E1157" i="1"/>
  <c r="M1156" i="1"/>
  <c r="L1156" i="1"/>
  <c r="J1156" i="1"/>
  <c r="I1156" i="1"/>
  <c r="G1156" i="1"/>
  <c r="E1156" i="1"/>
  <c r="S1155" i="1"/>
  <c r="R1155" i="1"/>
  <c r="M1155" i="1"/>
  <c r="L1155" i="1"/>
  <c r="J1155" i="1"/>
  <c r="I1155" i="1"/>
  <c r="G1155" i="1"/>
  <c r="E1155" i="1"/>
  <c r="M1154" i="1"/>
  <c r="L1154" i="1"/>
  <c r="J1154" i="1"/>
  <c r="I1154" i="1"/>
  <c r="G1154" i="1"/>
  <c r="E1154" i="1"/>
  <c r="S1153" i="1"/>
  <c r="R1153" i="1"/>
  <c r="M1153" i="1"/>
  <c r="L1153" i="1"/>
  <c r="J1153" i="1"/>
  <c r="I1153" i="1"/>
  <c r="G1153" i="1"/>
  <c r="E1153" i="1"/>
  <c r="M1147" i="1"/>
  <c r="J1147" i="1"/>
  <c r="W1144" i="1"/>
  <c r="U1144" i="1"/>
  <c r="Q1144" i="1"/>
  <c r="P1144" i="1"/>
  <c r="W1135" i="1"/>
  <c r="V1135" i="1"/>
  <c r="P1135" i="1"/>
  <c r="O1135" i="1"/>
  <c r="N1135" i="1"/>
  <c r="M1135" i="1"/>
  <c r="L1135" i="1"/>
  <c r="K1135" i="1"/>
  <c r="X1134" i="1"/>
  <c r="W1134" i="1"/>
  <c r="V1134" i="1"/>
  <c r="X1133" i="1"/>
  <c r="W1133" i="1"/>
  <c r="V1133" i="1"/>
  <c r="X1132" i="1"/>
  <c r="W1132" i="1"/>
  <c r="V1132" i="1"/>
  <c r="P1131" i="1"/>
  <c r="O1131" i="1"/>
  <c r="N1131" i="1"/>
  <c r="M1131" i="1"/>
  <c r="L1131" i="1"/>
  <c r="K1131" i="1"/>
  <c r="X1130" i="1"/>
  <c r="W1130" i="1"/>
  <c r="V1130" i="1"/>
  <c r="X1129" i="1"/>
  <c r="W1129" i="1"/>
  <c r="V1129" i="1"/>
  <c r="X1128" i="1"/>
  <c r="W1128" i="1"/>
  <c r="V1128" i="1"/>
  <c r="M1243" i="1"/>
  <c r="L1243" i="1"/>
  <c r="J1243" i="1"/>
  <c r="I1243" i="1"/>
  <c r="G1243" i="1"/>
  <c r="E1243" i="1"/>
  <c r="L1242" i="1"/>
  <c r="J1242" i="1"/>
  <c r="I1242" i="1"/>
  <c r="G1242" i="1"/>
  <c r="E1242" i="1"/>
  <c r="M1241" i="1"/>
  <c r="L1241" i="1"/>
  <c r="J1241" i="1"/>
  <c r="I1241" i="1"/>
  <c r="G1241" i="1"/>
  <c r="E1241" i="1"/>
  <c r="M1240" i="1"/>
  <c r="L1240" i="1"/>
  <c r="J1240" i="1"/>
  <c r="I1240" i="1"/>
  <c r="G1240" i="1"/>
  <c r="E1240" i="1"/>
  <c r="M1239" i="1"/>
  <c r="L1239" i="1"/>
  <c r="J1239" i="1"/>
  <c r="I1239" i="1"/>
  <c r="G1239" i="1"/>
  <c r="E1239" i="1"/>
  <c r="M1238" i="1"/>
  <c r="L1238" i="1"/>
  <c r="J1238" i="1"/>
  <c r="I1238" i="1"/>
  <c r="G1238" i="1"/>
  <c r="E1238" i="1"/>
  <c r="M1237" i="1"/>
  <c r="L1237" i="1"/>
  <c r="J1237" i="1"/>
  <c r="I1237" i="1"/>
  <c r="G1237" i="1"/>
  <c r="E1237" i="1"/>
  <c r="S1236" i="1"/>
  <c r="R1236" i="1"/>
  <c r="M1236" i="1"/>
  <c r="L1236" i="1"/>
  <c r="J1236" i="1"/>
  <c r="I1236" i="1"/>
  <c r="G1236" i="1"/>
  <c r="E1236" i="1"/>
  <c r="M1235" i="1"/>
  <c r="L1235" i="1"/>
  <c r="J1235" i="1"/>
  <c r="I1235" i="1"/>
  <c r="G1235" i="1"/>
  <c r="E1235" i="1"/>
  <c r="S1234" i="1"/>
  <c r="R1234" i="1"/>
  <c r="M1234" i="1"/>
  <c r="L1234" i="1"/>
  <c r="J1234" i="1"/>
  <c r="I1234" i="1"/>
  <c r="G1234" i="1"/>
  <c r="E1234" i="1"/>
  <c r="M1228" i="1"/>
  <c r="J1228" i="1"/>
  <c r="W1225" i="1"/>
  <c r="U1225" i="1"/>
  <c r="Q1225" i="1"/>
  <c r="P1225" i="1"/>
  <c r="W1216" i="1"/>
  <c r="V1216" i="1"/>
  <c r="P1216" i="1"/>
  <c r="O1216" i="1"/>
  <c r="N1216" i="1"/>
  <c r="M1216" i="1"/>
  <c r="L1216" i="1"/>
  <c r="K1216" i="1"/>
  <c r="X1215" i="1"/>
  <c r="W1215" i="1"/>
  <c r="V1215" i="1"/>
  <c r="X1214" i="1"/>
  <c r="W1214" i="1"/>
  <c r="V1214" i="1"/>
  <c r="X1213" i="1"/>
  <c r="W1213" i="1"/>
  <c r="V1213" i="1"/>
  <c r="P1212" i="1"/>
  <c r="O1212" i="1"/>
  <c r="N1212" i="1"/>
  <c r="M1212" i="1"/>
  <c r="L1212" i="1"/>
  <c r="K1212" i="1"/>
  <c r="X1211" i="1"/>
  <c r="W1211" i="1"/>
  <c r="V1211" i="1"/>
  <c r="X1210" i="1"/>
  <c r="W1210" i="1"/>
  <c r="V1210" i="1"/>
  <c r="X1209" i="1"/>
  <c r="W1209" i="1"/>
  <c r="V1209" i="1"/>
  <c r="M758" i="1"/>
  <c r="L758" i="1"/>
  <c r="J758" i="1"/>
  <c r="I758" i="1"/>
  <c r="G758" i="1"/>
  <c r="E758" i="1"/>
  <c r="L757" i="1"/>
  <c r="J757" i="1"/>
  <c r="I757" i="1"/>
  <c r="G757" i="1"/>
  <c r="E757" i="1"/>
  <c r="M756" i="1"/>
  <c r="L756" i="1"/>
  <c r="J756" i="1"/>
  <c r="I756" i="1"/>
  <c r="G756" i="1"/>
  <c r="E756" i="1"/>
  <c r="M755" i="1"/>
  <c r="L755" i="1"/>
  <c r="J755" i="1"/>
  <c r="I755" i="1"/>
  <c r="G755" i="1"/>
  <c r="E755" i="1"/>
  <c r="M754" i="1"/>
  <c r="L754" i="1"/>
  <c r="J754" i="1"/>
  <c r="I754" i="1"/>
  <c r="G754" i="1"/>
  <c r="E754" i="1"/>
  <c r="M753" i="1"/>
  <c r="L753" i="1"/>
  <c r="J753" i="1"/>
  <c r="I753" i="1"/>
  <c r="G753" i="1"/>
  <c r="E753" i="1"/>
  <c r="M752" i="1"/>
  <c r="L752" i="1"/>
  <c r="J752" i="1"/>
  <c r="I752" i="1"/>
  <c r="G752" i="1"/>
  <c r="E752" i="1"/>
  <c r="S751" i="1"/>
  <c r="R751" i="1"/>
  <c r="M751" i="1"/>
  <c r="L751" i="1"/>
  <c r="J751" i="1"/>
  <c r="I751" i="1"/>
  <c r="G751" i="1"/>
  <c r="E751" i="1"/>
  <c r="M750" i="1"/>
  <c r="L750" i="1"/>
  <c r="J750" i="1"/>
  <c r="I750" i="1"/>
  <c r="G750" i="1"/>
  <c r="E750" i="1"/>
  <c r="S749" i="1"/>
  <c r="R749" i="1"/>
  <c r="M749" i="1"/>
  <c r="L749" i="1"/>
  <c r="J749" i="1"/>
  <c r="I749" i="1"/>
  <c r="G749" i="1"/>
  <c r="E749" i="1"/>
  <c r="W740" i="1"/>
  <c r="U740" i="1"/>
  <c r="Q740" i="1"/>
  <c r="P740" i="1"/>
  <c r="W731" i="1"/>
  <c r="V731" i="1"/>
  <c r="P731" i="1"/>
  <c r="O731" i="1"/>
  <c r="N731" i="1"/>
  <c r="M731" i="1"/>
  <c r="L731" i="1"/>
  <c r="K731" i="1"/>
  <c r="X730" i="1"/>
  <c r="W730" i="1"/>
  <c r="V730" i="1"/>
  <c r="X729" i="1"/>
  <c r="W729" i="1"/>
  <c r="V729" i="1"/>
  <c r="X728" i="1"/>
  <c r="W728" i="1"/>
  <c r="V728" i="1"/>
  <c r="P727" i="1"/>
  <c r="O727" i="1"/>
  <c r="N727" i="1"/>
  <c r="M727" i="1"/>
  <c r="L727" i="1"/>
  <c r="K727" i="1"/>
  <c r="X726" i="1"/>
  <c r="W726" i="1"/>
  <c r="V726" i="1"/>
  <c r="X725" i="1"/>
  <c r="W725" i="1"/>
  <c r="V725" i="1"/>
  <c r="X724" i="1"/>
  <c r="W724" i="1"/>
  <c r="V724" i="1"/>
  <c r="M439" i="1"/>
  <c r="L439" i="1"/>
  <c r="J439" i="1"/>
  <c r="I439" i="1"/>
  <c r="G439" i="1"/>
  <c r="E439" i="1"/>
  <c r="L438" i="1"/>
  <c r="J438" i="1"/>
  <c r="I438" i="1"/>
  <c r="G438" i="1"/>
  <c r="E438" i="1"/>
  <c r="M437" i="1"/>
  <c r="L437" i="1"/>
  <c r="J437" i="1"/>
  <c r="I437" i="1"/>
  <c r="G437" i="1"/>
  <c r="E437" i="1"/>
  <c r="M436" i="1"/>
  <c r="L436" i="1"/>
  <c r="J436" i="1"/>
  <c r="I436" i="1"/>
  <c r="G436" i="1"/>
  <c r="E436" i="1"/>
  <c r="M435" i="1"/>
  <c r="L435" i="1"/>
  <c r="J435" i="1"/>
  <c r="I435" i="1"/>
  <c r="G435" i="1"/>
  <c r="E435" i="1"/>
  <c r="M434" i="1"/>
  <c r="L434" i="1"/>
  <c r="J434" i="1"/>
  <c r="I434" i="1"/>
  <c r="G434" i="1"/>
  <c r="E434" i="1"/>
  <c r="M433" i="1"/>
  <c r="L433" i="1"/>
  <c r="J433" i="1"/>
  <c r="I433" i="1"/>
  <c r="G433" i="1"/>
  <c r="E433" i="1"/>
  <c r="S432" i="1"/>
  <c r="R432" i="1"/>
  <c r="M432" i="1"/>
  <c r="L432" i="1"/>
  <c r="J432" i="1"/>
  <c r="I432" i="1"/>
  <c r="G432" i="1"/>
  <c r="E432" i="1"/>
  <c r="M431" i="1"/>
  <c r="L431" i="1"/>
  <c r="J431" i="1"/>
  <c r="I431" i="1"/>
  <c r="G431" i="1"/>
  <c r="E431" i="1"/>
  <c r="S430" i="1"/>
  <c r="R430" i="1"/>
  <c r="M430" i="1"/>
  <c r="L430" i="1"/>
  <c r="J430" i="1"/>
  <c r="I430" i="1"/>
  <c r="G430" i="1"/>
  <c r="E430" i="1"/>
  <c r="M424" i="1"/>
  <c r="J424" i="1"/>
  <c r="W421" i="1"/>
  <c r="U421" i="1"/>
  <c r="Q421" i="1"/>
  <c r="P421" i="1"/>
  <c r="W412" i="1"/>
  <c r="V412" i="1"/>
  <c r="P412" i="1"/>
  <c r="O412" i="1"/>
  <c r="N412" i="1"/>
  <c r="M412" i="1"/>
  <c r="L412" i="1"/>
  <c r="K412" i="1"/>
  <c r="X411" i="1"/>
  <c r="W411" i="1"/>
  <c r="V411" i="1"/>
  <c r="X410" i="1"/>
  <c r="W410" i="1"/>
  <c r="V410" i="1"/>
  <c r="X409" i="1"/>
  <c r="W409" i="1"/>
  <c r="V409" i="1"/>
  <c r="P408" i="1"/>
  <c r="O408" i="1"/>
  <c r="N408" i="1"/>
  <c r="M408" i="1"/>
  <c r="L408" i="1"/>
  <c r="K408" i="1"/>
  <c r="X407" i="1"/>
  <c r="W407" i="1"/>
  <c r="V407" i="1"/>
  <c r="X406" i="1"/>
  <c r="W406" i="1"/>
  <c r="V406" i="1"/>
  <c r="X405" i="1"/>
  <c r="W405" i="1"/>
  <c r="V405" i="1"/>
  <c r="Q821" i="1"/>
  <c r="P821" i="1"/>
  <c r="Q2094" i="1"/>
  <c r="P2094" i="1"/>
  <c r="Q982" i="1"/>
  <c r="P982" i="1"/>
  <c r="Q2014" i="1"/>
  <c r="P2014" i="1"/>
  <c r="Q1934" i="1"/>
  <c r="P1934" i="1"/>
  <c r="Q1856" i="1"/>
  <c r="P1856" i="1"/>
  <c r="Q1776" i="1"/>
  <c r="P1776" i="1"/>
  <c r="Q1697" i="1"/>
  <c r="P1697" i="1"/>
  <c r="Q1619" i="1"/>
  <c r="P1619" i="1"/>
  <c r="Q1379" i="1"/>
  <c r="P1379" i="1"/>
  <c r="Q1311" i="1"/>
  <c r="P1311" i="1"/>
  <c r="R1299" i="1"/>
  <c r="Q1299" i="1"/>
  <c r="R1298" i="1"/>
  <c r="Q1298" i="1"/>
  <c r="R1297" i="1"/>
  <c r="Q1297" i="1"/>
  <c r="R1296" i="1"/>
  <c r="Q1296" i="1"/>
  <c r="R1295" i="1"/>
  <c r="Q1295" i="1"/>
  <c r="Q902" i="1"/>
  <c r="P902" i="1"/>
  <c r="Q661" i="1"/>
  <c r="P661" i="1"/>
  <c r="Q501" i="1"/>
  <c r="P501" i="1"/>
  <c r="Q341" i="1"/>
  <c r="P341" i="1"/>
  <c r="Q261" i="1"/>
  <c r="P261" i="1"/>
  <c r="Q181" i="1"/>
  <c r="P181" i="1"/>
  <c r="P105" i="1"/>
  <c r="Q105" i="1"/>
  <c r="L2166" i="1" l="1"/>
  <c r="E2193" i="1"/>
  <c r="P2166" i="1"/>
  <c r="L2193" i="1"/>
  <c r="K2166" i="1"/>
  <c r="O2166" i="1"/>
  <c r="I2193" i="1"/>
  <c r="M2166" i="1"/>
  <c r="X2165" i="1"/>
  <c r="J2193" i="1"/>
  <c r="N2166" i="1"/>
  <c r="V2174" i="1"/>
  <c r="G2193" i="1"/>
  <c r="R1559" i="1"/>
  <c r="E1559" i="1"/>
  <c r="L1559" i="1"/>
  <c r="L1531" i="1"/>
  <c r="P1531" i="1"/>
  <c r="G1559" i="1"/>
  <c r="M1559" i="1"/>
  <c r="S1082" i="1"/>
  <c r="N1531" i="1"/>
  <c r="I1559" i="1"/>
  <c r="K1531" i="1"/>
  <c r="O1531" i="1"/>
  <c r="J1559" i="1"/>
  <c r="S1559" i="1"/>
  <c r="M1531" i="1"/>
  <c r="X1530" i="1"/>
  <c r="V1063" i="1"/>
  <c r="R1082" i="1"/>
  <c r="J1082" i="1"/>
  <c r="E1082" i="1"/>
  <c r="L1082" i="1"/>
  <c r="V740" i="1"/>
  <c r="N1217" i="1"/>
  <c r="M1136" i="1"/>
  <c r="L1055" i="1"/>
  <c r="P1055" i="1"/>
  <c r="S1244" i="1"/>
  <c r="I1163" i="1"/>
  <c r="R1163" i="1"/>
  <c r="K1136" i="1"/>
  <c r="O1136" i="1"/>
  <c r="V1144" i="1"/>
  <c r="N1055" i="1"/>
  <c r="E759" i="1"/>
  <c r="L759" i="1"/>
  <c r="J1244" i="1"/>
  <c r="N1136" i="1"/>
  <c r="M1055" i="1"/>
  <c r="X1054" i="1"/>
  <c r="L1244" i="1"/>
  <c r="J1163" i="1"/>
  <c r="S1163" i="1"/>
  <c r="G1082" i="1"/>
  <c r="M1082" i="1"/>
  <c r="E1244" i="1"/>
  <c r="E1163" i="1"/>
  <c r="L1163" i="1"/>
  <c r="K1055" i="1"/>
  <c r="O1055" i="1"/>
  <c r="I1082" i="1"/>
  <c r="L1136" i="1"/>
  <c r="P1136" i="1"/>
  <c r="S440" i="1"/>
  <c r="V1225" i="1"/>
  <c r="I1244" i="1"/>
  <c r="R1244" i="1"/>
  <c r="X1135" i="1"/>
  <c r="G1163" i="1"/>
  <c r="M1163" i="1"/>
  <c r="K1217" i="1"/>
  <c r="O1217" i="1"/>
  <c r="L1217" i="1"/>
  <c r="P1217" i="1"/>
  <c r="M1217" i="1"/>
  <c r="X1216" i="1"/>
  <c r="G1244" i="1"/>
  <c r="M1244" i="1"/>
  <c r="M732" i="1"/>
  <c r="N732" i="1"/>
  <c r="R759" i="1"/>
  <c r="G759" i="1"/>
  <c r="M759" i="1"/>
  <c r="I759" i="1"/>
  <c r="O413" i="1"/>
  <c r="K732" i="1"/>
  <c r="K413" i="1"/>
  <c r="O732" i="1"/>
  <c r="L413" i="1"/>
  <c r="P413" i="1"/>
  <c r="E440" i="1"/>
  <c r="L440" i="1"/>
  <c r="L732" i="1"/>
  <c r="P732" i="1"/>
  <c r="J759" i="1"/>
  <c r="S759" i="1"/>
  <c r="G440" i="1"/>
  <c r="M440" i="1"/>
  <c r="X731" i="1"/>
  <c r="M413" i="1"/>
  <c r="X412" i="1"/>
  <c r="N413" i="1"/>
  <c r="V421" i="1"/>
  <c r="I440" i="1"/>
  <c r="R440" i="1"/>
  <c r="J440" i="1"/>
  <c r="X1299" i="1"/>
  <c r="W1299" i="1"/>
  <c r="V1299" i="1"/>
  <c r="X1298" i="1"/>
  <c r="W1298" i="1"/>
  <c r="V1298" i="1"/>
  <c r="E1319" i="1"/>
  <c r="N1291" i="1"/>
  <c r="N1300" i="1"/>
  <c r="N1294" i="1"/>
  <c r="N1303" i="1"/>
  <c r="K1291" i="1"/>
  <c r="K1300" i="1"/>
  <c r="K1294" i="1"/>
  <c r="K1303" i="1"/>
  <c r="G1324" i="1"/>
  <c r="G1323" i="1"/>
  <c r="G1321" i="1"/>
  <c r="G1319" i="1"/>
  <c r="E1324" i="1"/>
  <c r="E1321" i="1"/>
  <c r="E1323" i="1"/>
  <c r="R1319" i="1"/>
  <c r="E670" i="1"/>
  <c r="X1296" i="1"/>
  <c r="W1296" i="1"/>
  <c r="V1296" i="1"/>
  <c r="X1295" i="1"/>
  <c r="W1295" i="1"/>
  <c r="V1295" i="1"/>
  <c r="X1297" i="1"/>
  <c r="W1297" i="1"/>
  <c r="V1297" i="1"/>
  <c r="U105" i="1"/>
  <c r="J2016" i="1"/>
  <c r="J904" i="1"/>
  <c r="M183" i="1"/>
  <c r="J183" i="1"/>
  <c r="M839" i="1"/>
  <c r="L839" i="1"/>
  <c r="J839" i="1"/>
  <c r="I839" i="1"/>
  <c r="G839" i="1"/>
  <c r="E839" i="1"/>
  <c r="L838" i="1"/>
  <c r="J838" i="1"/>
  <c r="I838" i="1"/>
  <c r="G838" i="1"/>
  <c r="E838" i="1"/>
  <c r="M837" i="1"/>
  <c r="L837" i="1"/>
  <c r="J837" i="1"/>
  <c r="I837" i="1"/>
  <c r="G837" i="1"/>
  <c r="E837" i="1"/>
  <c r="M836" i="1"/>
  <c r="L836" i="1"/>
  <c r="J836" i="1"/>
  <c r="I836" i="1"/>
  <c r="G836" i="1"/>
  <c r="E836" i="1"/>
  <c r="M835" i="1"/>
  <c r="L835" i="1"/>
  <c r="J835" i="1"/>
  <c r="I835" i="1"/>
  <c r="G835" i="1"/>
  <c r="E835" i="1"/>
  <c r="M834" i="1"/>
  <c r="L834" i="1"/>
  <c r="J834" i="1"/>
  <c r="I834" i="1"/>
  <c r="G834" i="1"/>
  <c r="E834" i="1"/>
  <c r="M833" i="1"/>
  <c r="L833" i="1"/>
  <c r="J833" i="1"/>
  <c r="I833" i="1"/>
  <c r="G833" i="1"/>
  <c r="E833" i="1"/>
  <c r="S832" i="1"/>
  <c r="R832" i="1"/>
  <c r="M832" i="1"/>
  <c r="L832" i="1"/>
  <c r="J832" i="1"/>
  <c r="I832" i="1"/>
  <c r="G832" i="1"/>
  <c r="E832" i="1"/>
  <c r="M831" i="1"/>
  <c r="L831" i="1"/>
  <c r="J831" i="1"/>
  <c r="I831" i="1"/>
  <c r="G831" i="1"/>
  <c r="E831" i="1"/>
  <c r="S830" i="1"/>
  <c r="R830" i="1"/>
  <c r="M830" i="1"/>
  <c r="L830" i="1"/>
  <c r="J830" i="1"/>
  <c r="I830" i="1"/>
  <c r="G830" i="1"/>
  <c r="E830" i="1"/>
  <c r="M1000" i="1"/>
  <c r="L1000" i="1"/>
  <c r="J1000" i="1"/>
  <c r="I1000" i="1"/>
  <c r="G1000" i="1"/>
  <c r="E1000" i="1"/>
  <c r="L999" i="1"/>
  <c r="J999" i="1"/>
  <c r="I999" i="1"/>
  <c r="G999" i="1"/>
  <c r="E999" i="1"/>
  <c r="M998" i="1"/>
  <c r="L998" i="1"/>
  <c r="J998" i="1"/>
  <c r="I998" i="1"/>
  <c r="G998" i="1"/>
  <c r="E998" i="1"/>
  <c r="M997" i="1"/>
  <c r="L997" i="1"/>
  <c r="J997" i="1"/>
  <c r="I997" i="1"/>
  <c r="G997" i="1"/>
  <c r="E997" i="1"/>
  <c r="M996" i="1"/>
  <c r="L996" i="1"/>
  <c r="J996" i="1"/>
  <c r="I996" i="1"/>
  <c r="G996" i="1"/>
  <c r="E996" i="1"/>
  <c r="M995" i="1"/>
  <c r="L995" i="1"/>
  <c r="J995" i="1"/>
  <c r="I995" i="1"/>
  <c r="G995" i="1"/>
  <c r="E995" i="1"/>
  <c r="M994" i="1"/>
  <c r="L994" i="1"/>
  <c r="J994" i="1"/>
  <c r="I994" i="1"/>
  <c r="G994" i="1"/>
  <c r="E994" i="1"/>
  <c r="S993" i="1"/>
  <c r="R993" i="1"/>
  <c r="M993" i="1"/>
  <c r="L993" i="1"/>
  <c r="J993" i="1"/>
  <c r="I993" i="1"/>
  <c r="G993" i="1"/>
  <c r="E993" i="1"/>
  <c r="M992" i="1"/>
  <c r="L992" i="1"/>
  <c r="J992" i="1"/>
  <c r="I992" i="1"/>
  <c r="G992" i="1"/>
  <c r="E992" i="1"/>
  <c r="S991" i="1"/>
  <c r="R991" i="1"/>
  <c r="M991" i="1"/>
  <c r="L991" i="1"/>
  <c r="J991" i="1"/>
  <c r="I991" i="1"/>
  <c r="G991" i="1"/>
  <c r="E991" i="1"/>
  <c r="M985" i="1"/>
  <c r="W982" i="1"/>
  <c r="V982" i="1"/>
  <c r="U982" i="1"/>
  <c r="W973" i="1"/>
  <c r="V973" i="1"/>
  <c r="P973" i="1"/>
  <c r="O973" i="1"/>
  <c r="N973" i="1"/>
  <c r="M973" i="1"/>
  <c r="L973" i="1"/>
  <c r="K973" i="1"/>
  <c r="X972" i="1"/>
  <c r="W972" i="1"/>
  <c r="V972" i="1"/>
  <c r="X971" i="1"/>
  <c r="W971" i="1"/>
  <c r="V971" i="1"/>
  <c r="X970" i="1"/>
  <c r="W970" i="1"/>
  <c r="V970" i="1"/>
  <c r="P969" i="1"/>
  <c r="O969" i="1"/>
  <c r="N969" i="1"/>
  <c r="M969" i="1"/>
  <c r="L969" i="1"/>
  <c r="K969" i="1"/>
  <c r="X968" i="1"/>
  <c r="W968" i="1"/>
  <c r="V968" i="1"/>
  <c r="X967" i="1"/>
  <c r="W967" i="1"/>
  <c r="V967" i="1"/>
  <c r="X966" i="1"/>
  <c r="W966" i="1"/>
  <c r="V966" i="1"/>
  <c r="M1794" i="1"/>
  <c r="L1794" i="1"/>
  <c r="J1794" i="1"/>
  <c r="I1794" i="1"/>
  <c r="G1794" i="1"/>
  <c r="E1794" i="1"/>
  <c r="L1793" i="1"/>
  <c r="J1793" i="1"/>
  <c r="I1793" i="1"/>
  <c r="G1793" i="1"/>
  <c r="E1793" i="1"/>
  <c r="M1792" i="1"/>
  <c r="L1792" i="1"/>
  <c r="J1792" i="1"/>
  <c r="I1792" i="1"/>
  <c r="G1792" i="1"/>
  <c r="E1792" i="1"/>
  <c r="M1791" i="1"/>
  <c r="L1791" i="1"/>
  <c r="J1791" i="1"/>
  <c r="I1791" i="1"/>
  <c r="G1791" i="1"/>
  <c r="E1791" i="1"/>
  <c r="M1790" i="1"/>
  <c r="L1790" i="1"/>
  <c r="J1790" i="1"/>
  <c r="I1790" i="1"/>
  <c r="G1790" i="1"/>
  <c r="E1790" i="1"/>
  <c r="M1789" i="1"/>
  <c r="L1789" i="1"/>
  <c r="J1789" i="1"/>
  <c r="I1789" i="1"/>
  <c r="G1789" i="1"/>
  <c r="E1789" i="1"/>
  <c r="M1788" i="1"/>
  <c r="L1788" i="1"/>
  <c r="J1788" i="1"/>
  <c r="I1788" i="1"/>
  <c r="G1788" i="1"/>
  <c r="E1788" i="1"/>
  <c r="S1787" i="1"/>
  <c r="R1787" i="1"/>
  <c r="M1787" i="1"/>
  <c r="L1787" i="1"/>
  <c r="J1787" i="1"/>
  <c r="I1787" i="1"/>
  <c r="G1787" i="1"/>
  <c r="E1787" i="1"/>
  <c r="M1786" i="1"/>
  <c r="L1786" i="1"/>
  <c r="J1786" i="1"/>
  <c r="I1786" i="1"/>
  <c r="G1786" i="1"/>
  <c r="E1786" i="1"/>
  <c r="S1785" i="1"/>
  <c r="R1785" i="1"/>
  <c r="M1785" i="1"/>
  <c r="L1785" i="1"/>
  <c r="J1785" i="1"/>
  <c r="I1785" i="1"/>
  <c r="G1785" i="1"/>
  <c r="E1785" i="1"/>
  <c r="M1779" i="1"/>
  <c r="J1779" i="1"/>
  <c r="W1776" i="1"/>
  <c r="V1776" i="1"/>
  <c r="U1776" i="1"/>
  <c r="W1767" i="1"/>
  <c r="V1767" i="1"/>
  <c r="P1767" i="1"/>
  <c r="O1767" i="1"/>
  <c r="N1767" i="1"/>
  <c r="M1767" i="1"/>
  <c r="L1767" i="1"/>
  <c r="K1767" i="1"/>
  <c r="X1766" i="1"/>
  <c r="W1766" i="1"/>
  <c r="V1766" i="1"/>
  <c r="X1765" i="1"/>
  <c r="W1765" i="1"/>
  <c r="V1765" i="1"/>
  <c r="X1764" i="1"/>
  <c r="W1764" i="1"/>
  <c r="V1764" i="1"/>
  <c r="P1763" i="1"/>
  <c r="O1763" i="1"/>
  <c r="N1763" i="1"/>
  <c r="M1763" i="1"/>
  <c r="L1763" i="1"/>
  <c r="K1763" i="1"/>
  <c r="X1762" i="1"/>
  <c r="W1762" i="1"/>
  <c r="V1762" i="1"/>
  <c r="X1761" i="1"/>
  <c r="W1761" i="1"/>
  <c r="V1761" i="1"/>
  <c r="X1760" i="1"/>
  <c r="W1760" i="1"/>
  <c r="V1760" i="1"/>
  <c r="M519" i="1"/>
  <c r="L519" i="1"/>
  <c r="J519" i="1"/>
  <c r="I519" i="1"/>
  <c r="G519" i="1"/>
  <c r="E519" i="1"/>
  <c r="L518" i="1"/>
  <c r="J518" i="1"/>
  <c r="I518" i="1"/>
  <c r="G518" i="1"/>
  <c r="E518" i="1"/>
  <c r="M517" i="1"/>
  <c r="L517" i="1"/>
  <c r="J517" i="1"/>
  <c r="I517" i="1"/>
  <c r="G517" i="1"/>
  <c r="E517" i="1"/>
  <c r="M516" i="1"/>
  <c r="L516" i="1"/>
  <c r="J516" i="1"/>
  <c r="I516" i="1"/>
  <c r="G516" i="1"/>
  <c r="E516" i="1"/>
  <c r="M515" i="1"/>
  <c r="L515" i="1"/>
  <c r="J515" i="1"/>
  <c r="I515" i="1"/>
  <c r="G515" i="1"/>
  <c r="E515" i="1"/>
  <c r="M514" i="1"/>
  <c r="L514" i="1"/>
  <c r="J514" i="1"/>
  <c r="I514" i="1"/>
  <c r="G514" i="1"/>
  <c r="E514" i="1"/>
  <c r="M513" i="1"/>
  <c r="L513" i="1"/>
  <c r="J513" i="1"/>
  <c r="I513" i="1"/>
  <c r="G513" i="1"/>
  <c r="E513" i="1"/>
  <c r="S512" i="1"/>
  <c r="R512" i="1"/>
  <c r="M512" i="1"/>
  <c r="L512" i="1"/>
  <c r="J512" i="1"/>
  <c r="I512" i="1"/>
  <c r="G512" i="1"/>
  <c r="E512" i="1"/>
  <c r="M511" i="1"/>
  <c r="L511" i="1"/>
  <c r="J511" i="1"/>
  <c r="I511" i="1"/>
  <c r="G511" i="1"/>
  <c r="E511" i="1"/>
  <c r="S510" i="1"/>
  <c r="R510" i="1"/>
  <c r="M510" i="1"/>
  <c r="L510" i="1"/>
  <c r="J510" i="1"/>
  <c r="I510" i="1"/>
  <c r="G510" i="1"/>
  <c r="E510" i="1"/>
  <c r="M504" i="1"/>
  <c r="J504" i="1"/>
  <c r="W501" i="1"/>
  <c r="V501" i="1"/>
  <c r="U501" i="1"/>
  <c r="W492" i="1"/>
  <c r="V492" i="1"/>
  <c r="P492" i="1"/>
  <c r="O492" i="1"/>
  <c r="N492" i="1"/>
  <c r="M492" i="1"/>
  <c r="L492" i="1"/>
  <c r="K492" i="1"/>
  <c r="X491" i="1"/>
  <c r="W491" i="1"/>
  <c r="V491" i="1"/>
  <c r="X490" i="1"/>
  <c r="W490" i="1"/>
  <c r="V490" i="1"/>
  <c r="X489" i="1"/>
  <c r="W489" i="1"/>
  <c r="V489" i="1"/>
  <c r="P488" i="1"/>
  <c r="O488" i="1"/>
  <c r="N488" i="1"/>
  <c r="M488" i="1"/>
  <c r="L488" i="1"/>
  <c r="K488" i="1"/>
  <c r="X487" i="1"/>
  <c r="W487" i="1"/>
  <c r="V487" i="1"/>
  <c r="X486" i="1"/>
  <c r="W486" i="1"/>
  <c r="V486" i="1"/>
  <c r="X485" i="1"/>
  <c r="W485" i="1"/>
  <c r="V485" i="1"/>
  <c r="M198" i="1"/>
  <c r="L198" i="1"/>
  <c r="J198" i="1"/>
  <c r="I198" i="1"/>
  <c r="G198" i="1"/>
  <c r="E198" i="1"/>
  <c r="L197" i="1"/>
  <c r="J197" i="1"/>
  <c r="I197" i="1"/>
  <c r="G197" i="1"/>
  <c r="E197" i="1"/>
  <c r="M196" i="1"/>
  <c r="L196" i="1"/>
  <c r="J196" i="1"/>
  <c r="I196" i="1"/>
  <c r="G196" i="1"/>
  <c r="E196" i="1"/>
  <c r="M195" i="1"/>
  <c r="L195" i="1"/>
  <c r="J195" i="1"/>
  <c r="I195" i="1"/>
  <c r="G195" i="1"/>
  <c r="E195" i="1"/>
  <c r="M194" i="1"/>
  <c r="L194" i="1"/>
  <c r="J194" i="1"/>
  <c r="I194" i="1"/>
  <c r="G194" i="1"/>
  <c r="E194" i="1"/>
  <c r="M193" i="1"/>
  <c r="L193" i="1"/>
  <c r="J193" i="1"/>
  <c r="I193" i="1"/>
  <c r="G193" i="1"/>
  <c r="E193" i="1"/>
  <c r="M192" i="1"/>
  <c r="L192" i="1"/>
  <c r="J192" i="1"/>
  <c r="I192" i="1"/>
  <c r="G192" i="1"/>
  <c r="E192" i="1"/>
  <c r="S191" i="1"/>
  <c r="R191" i="1"/>
  <c r="M191" i="1"/>
  <c r="L191" i="1"/>
  <c r="J191" i="1"/>
  <c r="I191" i="1"/>
  <c r="G191" i="1"/>
  <c r="E191" i="1"/>
  <c r="M190" i="1"/>
  <c r="L190" i="1"/>
  <c r="J190" i="1"/>
  <c r="I190" i="1"/>
  <c r="G190" i="1"/>
  <c r="E190" i="1"/>
  <c r="S189" i="1"/>
  <c r="R189" i="1"/>
  <c r="M189" i="1"/>
  <c r="L189" i="1"/>
  <c r="J189" i="1"/>
  <c r="I189" i="1"/>
  <c r="G189" i="1"/>
  <c r="E189" i="1"/>
  <c r="W181" i="1"/>
  <c r="V181" i="1"/>
  <c r="U181" i="1"/>
  <c r="W172" i="1"/>
  <c r="V172" i="1"/>
  <c r="P172" i="1"/>
  <c r="O172" i="1"/>
  <c r="N172" i="1"/>
  <c r="M172" i="1"/>
  <c r="L172" i="1"/>
  <c r="K172" i="1"/>
  <c r="X171" i="1"/>
  <c r="W171" i="1"/>
  <c r="V171" i="1"/>
  <c r="X170" i="1"/>
  <c r="W170" i="1"/>
  <c r="V170" i="1"/>
  <c r="X169" i="1"/>
  <c r="W169" i="1"/>
  <c r="V169" i="1"/>
  <c r="P168" i="1"/>
  <c r="O168" i="1"/>
  <c r="N168" i="1"/>
  <c r="M168" i="1"/>
  <c r="L168" i="1"/>
  <c r="K168" i="1"/>
  <c r="X167" i="1"/>
  <c r="W167" i="1"/>
  <c r="V167" i="1"/>
  <c r="X166" i="1"/>
  <c r="W166" i="1"/>
  <c r="V166" i="1"/>
  <c r="X165" i="1"/>
  <c r="W165" i="1"/>
  <c r="V165" i="1"/>
  <c r="M123" i="1"/>
  <c r="L123" i="1"/>
  <c r="J123" i="1"/>
  <c r="I123" i="1"/>
  <c r="G123" i="1"/>
  <c r="E123" i="1"/>
  <c r="L122" i="1"/>
  <c r="J122" i="1"/>
  <c r="I122" i="1"/>
  <c r="G122" i="1"/>
  <c r="E122" i="1"/>
  <c r="M121" i="1"/>
  <c r="L121" i="1"/>
  <c r="J121" i="1"/>
  <c r="I121" i="1"/>
  <c r="G121" i="1"/>
  <c r="E121" i="1"/>
  <c r="M120" i="1"/>
  <c r="L120" i="1"/>
  <c r="J120" i="1"/>
  <c r="I120" i="1"/>
  <c r="G120" i="1"/>
  <c r="E120" i="1"/>
  <c r="M119" i="1"/>
  <c r="L119" i="1"/>
  <c r="J119" i="1"/>
  <c r="I119" i="1"/>
  <c r="G119" i="1"/>
  <c r="E119" i="1"/>
  <c r="M118" i="1"/>
  <c r="L118" i="1"/>
  <c r="J118" i="1"/>
  <c r="I118" i="1"/>
  <c r="G118" i="1"/>
  <c r="E118" i="1"/>
  <c r="M117" i="1"/>
  <c r="L117" i="1"/>
  <c r="J117" i="1"/>
  <c r="I117" i="1"/>
  <c r="G117" i="1"/>
  <c r="E117" i="1"/>
  <c r="S116" i="1"/>
  <c r="R116" i="1"/>
  <c r="M116" i="1"/>
  <c r="L116" i="1"/>
  <c r="J116" i="1"/>
  <c r="I116" i="1"/>
  <c r="G116" i="1"/>
  <c r="E116" i="1"/>
  <c r="M115" i="1"/>
  <c r="L115" i="1"/>
  <c r="J115" i="1"/>
  <c r="I115" i="1"/>
  <c r="G115" i="1"/>
  <c r="E115" i="1"/>
  <c r="S114" i="1"/>
  <c r="R114" i="1"/>
  <c r="M114" i="1"/>
  <c r="L114" i="1"/>
  <c r="J114" i="1"/>
  <c r="I114" i="1"/>
  <c r="G114" i="1"/>
  <c r="E114" i="1"/>
  <c r="M108" i="1"/>
  <c r="J108" i="1"/>
  <c r="W105" i="1"/>
  <c r="V105" i="1"/>
  <c r="W96" i="1"/>
  <c r="V96" i="1"/>
  <c r="P96" i="1"/>
  <c r="O96" i="1"/>
  <c r="N96" i="1"/>
  <c r="M96" i="1"/>
  <c r="L96" i="1"/>
  <c r="K96" i="1"/>
  <c r="X95" i="1"/>
  <c r="W95" i="1"/>
  <c r="V95" i="1"/>
  <c r="X94" i="1"/>
  <c r="W94" i="1"/>
  <c r="V94" i="1"/>
  <c r="X93" i="1"/>
  <c r="W93" i="1"/>
  <c r="V93" i="1"/>
  <c r="P92" i="1"/>
  <c r="O92" i="1"/>
  <c r="N92" i="1"/>
  <c r="M92" i="1"/>
  <c r="L92" i="1"/>
  <c r="K92" i="1"/>
  <c r="X91" i="1"/>
  <c r="W91" i="1"/>
  <c r="V91" i="1"/>
  <c r="X90" i="1"/>
  <c r="W90" i="1"/>
  <c r="V90" i="1"/>
  <c r="X89" i="1"/>
  <c r="W89" i="1"/>
  <c r="V89" i="1"/>
  <c r="M279" i="1"/>
  <c r="L279" i="1"/>
  <c r="J279" i="1"/>
  <c r="I279" i="1"/>
  <c r="G279" i="1"/>
  <c r="E279" i="1"/>
  <c r="L278" i="1"/>
  <c r="J278" i="1"/>
  <c r="I278" i="1"/>
  <c r="G278" i="1"/>
  <c r="E278" i="1"/>
  <c r="M277" i="1"/>
  <c r="L277" i="1"/>
  <c r="J277" i="1"/>
  <c r="I277" i="1"/>
  <c r="G277" i="1"/>
  <c r="E277" i="1"/>
  <c r="M276" i="1"/>
  <c r="L276" i="1"/>
  <c r="J276" i="1"/>
  <c r="I276" i="1"/>
  <c r="G276" i="1"/>
  <c r="E276" i="1"/>
  <c r="M275" i="1"/>
  <c r="L275" i="1"/>
  <c r="J275" i="1"/>
  <c r="I275" i="1"/>
  <c r="G275" i="1"/>
  <c r="E275" i="1"/>
  <c r="M274" i="1"/>
  <c r="L274" i="1"/>
  <c r="J274" i="1"/>
  <c r="I274" i="1"/>
  <c r="G274" i="1"/>
  <c r="E274" i="1"/>
  <c r="M273" i="1"/>
  <c r="L273" i="1"/>
  <c r="J273" i="1"/>
  <c r="I273" i="1"/>
  <c r="G273" i="1"/>
  <c r="E273" i="1"/>
  <c r="S272" i="1"/>
  <c r="R272" i="1"/>
  <c r="M272" i="1"/>
  <c r="L272" i="1"/>
  <c r="J272" i="1"/>
  <c r="I272" i="1"/>
  <c r="G272" i="1"/>
  <c r="E272" i="1"/>
  <c r="M271" i="1"/>
  <c r="L271" i="1"/>
  <c r="J271" i="1"/>
  <c r="I271" i="1"/>
  <c r="G271" i="1"/>
  <c r="E271" i="1"/>
  <c r="S270" i="1"/>
  <c r="R270" i="1"/>
  <c r="M270" i="1"/>
  <c r="L270" i="1"/>
  <c r="J270" i="1"/>
  <c r="I270" i="1"/>
  <c r="G270" i="1"/>
  <c r="E270" i="1"/>
  <c r="M264" i="1"/>
  <c r="J264" i="1"/>
  <c r="W261" i="1"/>
  <c r="V261" i="1"/>
  <c r="U261" i="1"/>
  <c r="W252" i="1"/>
  <c r="V252" i="1"/>
  <c r="P252" i="1"/>
  <c r="O252" i="1"/>
  <c r="N252" i="1"/>
  <c r="M252" i="1"/>
  <c r="L252" i="1"/>
  <c r="K252" i="1"/>
  <c r="X251" i="1"/>
  <c r="W251" i="1"/>
  <c r="V251" i="1"/>
  <c r="X250" i="1"/>
  <c r="W250" i="1"/>
  <c r="V250" i="1"/>
  <c r="X249" i="1"/>
  <c r="W249" i="1"/>
  <c r="V249" i="1"/>
  <c r="P248" i="1"/>
  <c r="O248" i="1"/>
  <c r="N248" i="1"/>
  <c r="M248" i="1"/>
  <c r="L248" i="1"/>
  <c r="K248" i="1"/>
  <c r="X247" i="1"/>
  <c r="W247" i="1"/>
  <c r="V247" i="1"/>
  <c r="X246" i="1"/>
  <c r="W246" i="1"/>
  <c r="V246" i="1"/>
  <c r="X245" i="1"/>
  <c r="W245" i="1"/>
  <c r="V245" i="1"/>
  <c r="M359" i="1"/>
  <c r="L359" i="1"/>
  <c r="J359" i="1"/>
  <c r="I359" i="1"/>
  <c r="G359" i="1"/>
  <c r="E359" i="1"/>
  <c r="L358" i="1"/>
  <c r="J358" i="1"/>
  <c r="I358" i="1"/>
  <c r="G358" i="1"/>
  <c r="E358" i="1"/>
  <c r="M357" i="1"/>
  <c r="L357" i="1"/>
  <c r="J357" i="1"/>
  <c r="I357" i="1"/>
  <c r="G357" i="1"/>
  <c r="E357" i="1"/>
  <c r="M356" i="1"/>
  <c r="L356" i="1"/>
  <c r="J356" i="1"/>
  <c r="I356" i="1"/>
  <c r="G356" i="1"/>
  <c r="E356" i="1"/>
  <c r="M355" i="1"/>
  <c r="L355" i="1"/>
  <c r="J355" i="1"/>
  <c r="I355" i="1"/>
  <c r="G355" i="1"/>
  <c r="E355" i="1"/>
  <c r="M354" i="1"/>
  <c r="L354" i="1"/>
  <c r="J354" i="1"/>
  <c r="I354" i="1"/>
  <c r="G354" i="1"/>
  <c r="E354" i="1"/>
  <c r="M353" i="1"/>
  <c r="L353" i="1"/>
  <c r="J353" i="1"/>
  <c r="I353" i="1"/>
  <c r="G353" i="1"/>
  <c r="E353" i="1"/>
  <c r="S352" i="1"/>
  <c r="R352" i="1"/>
  <c r="M352" i="1"/>
  <c r="L352" i="1"/>
  <c r="J352" i="1"/>
  <c r="I352" i="1"/>
  <c r="G352" i="1"/>
  <c r="E352" i="1"/>
  <c r="M351" i="1"/>
  <c r="L351" i="1"/>
  <c r="J351" i="1"/>
  <c r="I351" i="1"/>
  <c r="G351" i="1"/>
  <c r="E351" i="1"/>
  <c r="S350" i="1"/>
  <c r="R350" i="1"/>
  <c r="M350" i="1"/>
  <c r="L350" i="1"/>
  <c r="J350" i="1"/>
  <c r="I350" i="1"/>
  <c r="G350" i="1"/>
  <c r="E350" i="1"/>
  <c r="M344" i="1"/>
  <c r="J344" i="1"/>
  <c r="W341" i="1"/>
  <c r="V341" i="1"/>
  <c r="U341" i="1"/>
  <c r="W332" i="1"/>
  <c r="V332" i="1"/>
  <c r="P332" i="1"/>
  <c r="O332" i="1"/>
  <c r="N332" i="1"/>
  <c r="M332" i="1"/>
  <c r="L332" i="1"/>
  <c r="K332" i="1"/>
  <c r="X331" i="1"/>
  <c r="W331" i="1"/>
  <c r="V331" i="1"/>
  <c r="X330" i="1"/>
  <c r="W330" i="1"/>
  <c r="V330" i="1"/>
  <c r="X329" i="1"/>
  <c r="W329" i="1"/>
  <c r="V329" i="1"/>
  <c r="P328" i="1"/>
  <c r="O328" i="1"/>
  <c r="N328" i="1"/>
  <c r="M328" i="1"/>
  <c r="L328" i="1"/>
  <c r="K328" i="1"/>
  <c r="X327" i="1"/>
  <c r="W327" i="1"/>
  <c r="V327" i="1"/>
  <c r="X326" i="1"/>
  <c r="W326" i="1"/>
  <c r="V326" i="1"/>
  <c r="X325" i="1"/>
  <c r="W325" i="1"/>
  <c r="V325" i="1"/>
  <c r="M904" i="1"/>
  <c r="M2016" i="1"/>
  <c r="M1313" i="1"/>
  <c r="J1313" i="1"/>
  <c r="M1479" i="1"/>
  <c r="L1479" i="1"/>
  <c r="J1479" i="1"/>
  <c r="I1479" i="1"/>
  <c r="G1479" i="1"/>
  <c r="E1479" i="1"/>
  <c r="L1478" i="1"/>
  <c r="J1478" i="1"/>
  <c r="I1478" i="1"/>
  <c r="G1478" i="1"/>
  <c r="E1478" i="1"/>
  <c r="M1477" i="1"/>
  <c r="L1477" i="1"/>
  <c r="J1477" i="1"/>
  <c r="I1477" i="1"/>
  <c r="G1477" i="1"/>
  <c r="E1477" i="1"/>
  <c r="M1476" i="1"/>
  <c r="L1476" i="1"/>
  <c r="J1476" i="1"/>
  <c r="I1476" i="1"/>
  <c r="G1476" i="1"/>
  <c r="E1476" i="1"/>
  <c r="M1475" i="1"/>
  <c r="L1475" i="1"/>
  <c r="J1475" i="1"/>
  <c r="I1475" i="1"/>
  <c r="G1475" i="1"/>
  <c r="E1475" i="1"/>
  <c r="M1474" i="1"/>
  <c r="L1474" i="1"/>
  <c r="J1474" i="1"/>
  <c r="I1474" i="1"/>
  <c r="G1474" i="1"/>
  <c r="E1474" i="1"/>
  <c r="M1473" i="1"/>
  <c r="L1473" i="1"/>
  <c r="J1473" i="1"/>
  <c r="I1473" i="1"/>
  <c r="G1473" i="1"/>
  <c r="E1473" i="1"/>
  <c r="S1472" i="1"/>
  <c r="R1472" i="1"/>
  <c r="M1472" i="1"/>
  <c r="L1472" i="1"/>
  <c r="J1472" i="1"/>
  <c r="I1472" i="1"/>
  <c r="G1472" i="1"/>
  <c r="E1472" i="1"/>
  <c r="M1471" i="1"/>
  <c r="L1471" i="1"/>
  <c r="J1471" i="1"/>
  <c r="I1471" i="1"/>
  <c r="G1471" i="1"/>
  <c r="E1471" i="1"/>
  <c r="S1470" i="1"/>
  <c r="R1470" i="1"/>
  <c r="M1470" i="1"/>
  <c r="L1470" i="1"/>
  <c r="J1470" i="1"/>
  <c r="I1470" i="1"/>
  <c r="G1470" i="1"/>
  <c r="E1470" i="1"/>
  <c r="W1461" i="1"/>
  <c r="V1461" i="1"/>
  <c r="U1461" i="1"/>
  <c r="V1460" i="1"/>
  <c r="U1460" i="1"/>
  <c r="W1451" i="1"/>
  <c r="V1451" i="1"/>
  <c r="P1451" i="1"/>
  <c r="O1451" i="1"/>
  <c r="N1451" i="1"/>
  <c r="M1451" i="1"/>
  <c r="L1451" i="1"/>
  <c r="K1451" i="1"/>
  <c r="X1450" i="1"/>
  <c r="W1450" i="1"/>
  <c r="V1450" i="1"/>
  <c r="X1449" i="1"/>
  <c r="W1449" i="1"/>
  <c r="V1449" i="1"/>
  <c r="X1448" i="1"/>
  <c r="W1448" i="1"/>
  <c r="V1448" i="1"/>
  <c r="P1447" i="1"/>
  <c r="O1447" i="1"/>
  <c r="N1447" i="1"/>
  <c r="M1447" i="1"/>
  <c r="L1447" i="1"/>
  <c r="K1447" i="1"/>
  <c r="X1446" i="1"/>
  <c r="W1446" i="1"/>
  <c r="V1446" i="1"/>
  <c r="X1445" i="1"/>
  <c r="W1445" i="1"/>
  <c r="V1445" i="1"/>
  <c r="X1444" i="1"/>
  <c r="W1444" i="1"/>
  <c r="V1444" i="1"/>
  <c r="W821" i="1"/>
  <c r="V821" i="1"/>
  <c r="U821" i="1"/>
  <c r="W812" i="1"/>
  <c r="V812" i="1"/>
  <c r="P812" i="1"/>
  <c r="O812" i="1"/>
  <c r="N812" i="1"/>
  <c r="M812" i="1"/>
  <c r="L812" i="1"/>
  <c r="K812" i="1"/>
  <c r="X811" i="1"/>
  <c r="W811" i="1"/>
  <c r="V811" i="1"/>
  <c r="X810" i="1"/>
  <c r="W810" i="1"/>
  <c r="V810" i="1"/>
  <c r="X809" i="1"/>
  <c r="W809" i="1"/>
  <c r="V809" i="1"/>
  <c r="P808" i="1"/>
  <c r="O808" i="1"/>
  <c r="N808" i="1"/>
  <c r="M808" i="1"/>
  <c r="L808" i="1"/>
  <c r="K808" i="1"/>
  <c r="X807" i="1"/>
  <c r="W807" i="1"/>
  <c r="V807" i="1"/>
  <c r="X806" i="1"/>
  <c r="W806" i="1"/>
  <c r="V806" i="1"/>
  <c r="X805" i="1"/>
  <c r="W805" i="1"/>
  <c r="V805" i="1"/>
  <c r="M2112" i="1"/>
  <c r="L2112" i="1"/>
  <c r="J2112" i="1"/>
  <c r="I2112" i="1"/>
  <c r="G2112" i="1"/>
  <c r="E2112" i="1"/>
  <c r="L2111" i="1"/>
  <c r="J2111" i="1"/>
  <c r="I2111" i="1"/>
  <c r="G2111" i="1"/>
  <c r="E2111" i="1"/>
  <c r="M2110" i="1"/>
  <c r="L2110" i="1"/>
  <c r="J2110" i="1"/>
  <c r="I2110" i="1"/>
  <c r="G2110" i="1"/>
  <c r="E2110" i="1"/>
  <c r="M2109" i="1"/>
  <c r="L2109" i="1"/>
  <c r="J2109" i="1"/>
  <c r="I2109" i="1"/>
  <c r="G2109" i="1"/>
  <c r="E2109" i="1"/>
  <c r="M2108" i="1"/>
  <c r="L2108" i="1"/>
  <c r="J2108" i="1"/>
  <c r="I2108" i="1"/>
  <c r="G2108" i="1"/>
  <c r="E2108" i="1"/>
  <c r="M2107" i="1"/>
  <c r="L2107" i="1"/>
  <c r="J2107" i="1"/>
  <c r="I2107" i="1"/>
  <c r="G2107" i="1"/>
  <c r="E2107" i="1"/>
  <c r="L2106" i="1"/>
  <c r="J2106" i="1"/>
  <c r="I2106" i="1"/>
  <c r="G2106" i="1"/>
  <c r="E2106" i="1"/>
  <c r="S2105" i="1"/>
  <c r="R2105" i="1"/>
  <c r="L2105" i="1"/>
  <c r="J2105" i="1"/>
  <c r="I2105" i="1"/>
  <c r="G2105" i="1"/>
  <c r="E2105" i="1"/>
  <c r="L2104" i="1"/>
  <c r="J2104" i="1"/>
  <c r="I2104" i="1"/>
  <c r="G2104" i="1"/>
  <c r="E2104" i="1"/>
  <c r="S2103" i="1"/>
  <c r="S2113" i="1" s="1"/>
  <c r="R2103" i="1"/>
  <c r="M2103" i="1"/>
  <c r="L2103" i="1"/>
  <c r="J2103" i="1"/>
  <c r="I2103" i="1"/>
  <c r="G2103" i="1"/>
  <c r="E2103" i="1"/>
  <c r="M2097" i="1"/>
  <c r="L2097" i="1"/>
  <c r="K2097" i="1"/>
  <c r="J2097" i="1"/>
  <c r="W2094" i="1"/>
  <c r="V2094" i="1"/>
  <c r="U2094" i="1"/>
  <c r="W2085" i="1"/>
  <c r="V2085" i="1"/>
  <c r="P2085" i="1"/>
  <c r="O2085" i="1"/>
  <c r="N2085" i="1"/>
  <c r="M2085" i="1"/>
  <c r="L2085" i="1"/>
  <c r="K2085" i="1"/>
  <c r="X2084" i="1"/>
  <c r="W2084" i="1"/>
  <c r="V2084" i="1"/>
  <c r="X2083" i="1"/>
  <c r="W2083" i="1"/>
  <c r="V2083" i="1"/>
  <c r="X2082" i="1"/>
  <c r="W2082" i="1"/>
  <c r="V2082" i="1"/>
  <c r="P2081" i="1"/>
  <c r="O2081" i="1"/>
  <c r="N2081" i="1"/>
  <c r="M2081" i="1"/>
  <c r="L2081" i="1"/>
  <c r="K2081" i="1"/>
  <c r="X2080" i="1"/>
  <c r="W2080" i="1"/>
  <c r="V2080" i="1"/>
  <c r="X2079" i="1"/>
  <c r="W2079" i="1"/>
  <c r="V2079" i="1"/>
  <c r="X2078" i="1"/>
  <c r="W2078" i="1"/>
  <c r="V2078" i="1"/>
  <c r="M919" i="1"/>
  <c r="L919" i="1"/>
  <c r="J919" i="1"/>
  <c r="I919" i="1"/>
  <c r="G919" i="1"/>
  <c r="E919" i="1"/>
  <c r="L918" i="1"/>
  <c r="J918" i="1"/>
  <c r="I918" i="1"/>
  <c r="G918" i="1"/>
  <c r="E918" i="1"/>
  <c r="M917" i="1"/>
  <c r="L917" i="1"/>
  <c r="J917" i="1"/>
  <c r="I917" i="1"/>
  <c r="G917" i="1"/>
  <c r="E917" i="1"/>
  <c r="M916" i="1"/>
  <c r="L916" i="1"/>
  <c r="J916" i="1"/>
  <c r="I916" i="1"/>
  <c r="G916" i="1"/>
  <c r="E916" i="1"/>
  <c r="M915" i="1"/>
  <c r="L915" i="1"/>
  <c r="J915" i="1"/>
  <c r="I915" i="1"/>
  <c r="G915" i="1"/>
  <c r="E915" i="1"/>
  <c r="M914" i="1"/>
  <c r="L914" i="1"/>
  <c r="J914" i="1"/>
  <c r="I914" i="1"/>
  <c r="G914" i="1"/>
  <c r="E914" i="1"/>
  <c r="L913" i="1"/>
  <c r="J913" i="1"/>
  <c r="I913" i="1"/>
  <c r="G913" i="1"/>
  <c r="E913" i="1"/>
  <c r="S912" i="1"/>
  <c r="R912" i="1"/>
  <c r="L912" i="1"/>
  <c r="J912" i="1"/>
  <c r="I912" i="1"/>
  <c r="G912" i="1"/>
  <c r="E912" i="1"/>
  <c r="L911" i="1"/>
  <c r="J911" i="1"/>
  <c r="I911" i="1"/>
  <c r="G911" i="1"/>
  <c r="E911" i="1"/>
  <c r="S910" i="1"/>
  <c r="R910" i="1"/>
  <c r="M910" i="1"/>
  <c r="L910" i="1"/>
  <c r="J910" i="1"/>
  <c r="I910" i="1"/>
  <c r="G910" i="1"/>
  <c r="E910" i="1"/>
  <c r="L904" i="1"/>
  <c r="K904" i="1"/>
  <c r="W902" i="1"/>
  <c r="V902" i="1"/>
  <c r="U902" i="1"/>
  <c r="W893" i="1"/>
  <c r="V893" i="1"/>
  <c r="P893" i="1"/>
  <c r="O893" i="1"/>
  <c r="N893" i="1"/>
  <c r="M893" i="1"/>
  <c r="L893" i="1"/>
  <c r="K893" i="1"/>
  <c r="X892" i="1"/>
  <c r="W892" i="1"/>
  <c r="V892" i="1"/>
  <c r="X891" i="1"/>
  <c r="W891" i="1"/>
  <c r="V891" i="1"/>
  <c r="X890" i="1"/>
  <c r="W890" i="1"/>
  <c r="V890" i="1"/>
  <c r="P889" i="1"/>
  <c r="O889" i="1"/>
  <c r="N889" i="1"/>
  <c r="M889" i="1"/>
  <c r="L889" i="1"/>
  <c r="K889" i="1"/>
  <c r="X888" i="1"/>
  <c r="W888" i="1"/>
  <c r="V888" i="1"/>
  <c r="X887" i="1"/>
  <c r="W887" i="1"/>
  <c r="V887" i="1"/>
  <c r="X886" i="1"/>
  <c r="W886" i="1"/>
  <c r="V886" i="1"/>
  <c r="M679" i="1"/>
  <c r="L679" i="1"/>
  <c r="J679" i="1"/>
  <c r="I679" i="1"/>
  <c r="G679" i="1"/>
  <c r="E679" i="1"/>
  <c r="L678" i="1"/>
  <c r="J678" i="1"/>
  <c r="I678" i="1"/>
  <c r="G678" i="1"/>
  <c r="E678" i="1"/>
  <c r="M677" i="1"/>
  <c r="L677" i="1"/>
  <c r="J677" i="1"/>
  <c r="I677" i="1"/>
  <c r="G677" i="1"/>
  <c r="E677" i="1"/>
  <c r="M676" i="1"/>
  <c r="L676" i="1"/>
  <c r="J676" i="1"/>
  <c r="I676" i="1"/>
  <c r="G676" i="1"/>
  <c r="E676" i="1"/>
  <c r="M675" i="1"/>
  <c r="L675" i="1"/>
  <c r="J675" i="1"/>
  <c r="I675" i="1"/>
  <c r="G675" i="1"/>
  <c r="E675" i="1"/>
  <c r="M674" i="1"/>
  <c r="L674" i="1"/>
  <c r="J674" i="1"/>
  <c r="I674" i="1"/>
  <c r="G674" i="1"/>
  <c r="E674" i="1"/>
  <c r="M673" i="1"/>
  <c r="L673" i="1"/>
  <c r="J673" i="1"/>
  <c r="I673" i="1"/>
  <c r="G673" i="1"/>
  <c r="E673" i="1"/>
  <c r="S672" i="1"/>
  <c r="R672" i="1"/>
  <c r="M672" i="1"/>
  <c r="L672" i="1"/>
  <c r="J672" i="1"/>
  <c r="I672" i="1"/>
  <c r="G672" i="1"/>
  <c r="E672" i="1"/>
  <c r="M671" i="1"/>
  <c r="L671" i="1"/>
  <c r="J671" i="1"/>
  <c r="I671" i="1"/>
  <c r="G671" i="1"/>
  <c r="E671" i="1"/>
  <c r="S670" i="1"/>
  <c r="R670" i="1"/>
  <c r="M670" i="1"/>
  <c r="L670" i="1"/>
  <c r="J670" i="1"/>
  <c r="I670" i="1"/>
  <c r="G670" i="1"/>
  <c r="M664" i="1"/>
  <c r="J664" i="1"/>
  <c r="W661" i="1"/>
  <c r="V661" i="1"/>
  <c r="U661" i="1"/>
  <c r="W652" i="1"/>
  <c r="V652" i="1"/>
  <c r="P652" i="1"/>
  <c r="O652" i="1"/>
  <c r="N652" i="1"/>
  <c r="M652" i="1"/>
  <c r="L652" i="1"/>
  <c r="K652" i="1"/>
  <c r="X651" i="1"/>
  <c r="W651" i="1"/>
  <c r="V651" i="1"/>
  <c r="X650" i="1"/>
  <c r="W650" i="1"/>
  <c r="V650" i="1"/>
  <c r="X649" i="1"/>
  <c r="W649" i="1"/>
  <c r="V649" i="1"/>
  <c r="P648" i="1"/>
  <c r="O648" i="1"/>
  <c r="N648" i="1"/>
  <c r="M648" i="1"/>
  <c r="L648" i="1"/>
  <c r="K648" i="1"/>
  <c r="X647" i="1"/>
  <c r="W647" i="1"/>
  <c r="V647" i="1"/>
  <c r="X646" i="1"/>
  <c r="W646" i="1"/>
  <c r="V646" i="1"/>
  <c r="X645" i="1"/>
  <c r="W645" i="1"/>
  <c r="V645" i="1"/>
  <c r="S2022" i="1"/>
  <c r="S1319" i="1"/>
  <c r="S1942" i="1"/>
  <c r="S1865" i="1"/>
  <c r="S1707" i="1"/>
  <c r="S1628" i="1"/>
  <c r="V2014" i="1"/>
  <c r="U2014" i="1"/>
  <c r="V1379" i="1"/>
  <c r="U1379" i="1"/>
  <c r="V1311" i="1"/>
  <c r="U1311" i="1"/>
  <c r="V1934" i="1"/>
  <c r="U1934" i="1"/>
  <c r="V1856" i="1"/>
  <c r="U1856" i="1"/>
  <c r="V1697" i="1"/>
  <c r="U1697" i="1"/>
  <c r="V1619" i="1"/>
  <c r="U1619" i="1"/>
  <c r="M2031" i="1"/>
  <c r="L2031" i="1"/>
  <c r="J2031" i="1"/>
  <c r="I2031" i="1"/>
  <c r="G2031" i="1"/>
  <c r="E2031" i="1"/>
  <c r="L2030" i="1"/>
  <c r="J2030" i="1"/>
  <c r="I2030" i="1"/>
  <c r="G2030" i="1"/>
  <c r="E2030" i="1"/>
  <c r="M2029" i="1"/>
  <c r="L2029" i="1"/>
  <c r="J2029" i="1"/>
  <c r="I2029" i="1"/>
  <c r="G2029" i="1"/>
  <c r="E2029" i="1"/>
  <c r="M2028" i="1"/>
  <c r="L2028" i="1"/>
  <c r="J2028" i="1"/>
  <c r="I2028" i="1"/>
  <c r="G2028" i="1"/>
  <c r="E2028" i="1"/>
  <c r="M2027" i="1"/>
  <c r="L2027" i="1"/>
  <c r="J2027" i="1"/>
  <c r="I2027" i="1"/>
  <c r="G2027" i="1"/>
  <c r="E2027" i="1"/>
  <c r="M2026" i="1"/>
  <c r="L2026" i="1"/>
  <c r="J2026" i="1"/>
  <c r="I2026" i="1"/>
  <c r="G2026" i="1"/>
  <c r="E2026" i="1"/>
  <c r="M2025" i="1"/>
  <c r="L2025" i="1"/>
  <c r="J2025" i="1"/>
  <c r="I2025" i="1"/>
  <c r="G2025" i="1"/>
  <c r="E2025" i="1"/>
  <c r="S2024" i="1"/>
  <c r="R2024" i="1"/>
  <c r="M2024" i="1"/>
  <c r="L2024" i="1"/>
  <c r="J2024" i="1"/>
  <c r="I2024" i="1"/>
  <c r="G2024" i="1"/>
  <c r="E2024" i="1"/>
  <c r="M2023" i="1"/>
  <c r="L2023" i="1"/>
  <c r="J2023" i="1"/>
  <c r="I2023" i="1"/>
  <c r="G2023" i="1"/>
  <c r="E2023" i="1"/>
  <c r="R2022" i="1"/>
  <c r="M2022" i="1"/>
  <c r="L2022" i="1"/>
  <c r="J2022" i="1"/>
  <c r="I2022" i="1"/>
  <c r="G2022" i="1"/>
  <c r="E2022" i="1"/>
  <c r="L2016" i="1"/>
  <c r="K2016" i="1"/>
  <c r="W2005" i="1"/>
  <c r="V2005" i="1"/>
  <c r="P2005" i="1"/>
  <c r="O2005" i="1"/>
  <c r="N2005" i="1"/>
  <c r="M2005" i="1"/>
  <c r="L2005" i="1"/>
  <c r="K2005" i="1"/>
  <c r="X2004" i="1"/>
  <c r="W2004" i="1"/>
  <c r="V2004" i="1"/>
  <c r="X2003" i="1"/>
  <c r="W2003" i="1"/>
  <c r="V2003" i="1"/>
  <c r="X2002" i="1"/>
  <c r="W2002" i="1"/>
  <c r="V2002" i="1"/>
  <c r="P2001" i="1"/>
  <c r="O2001" i="1"/>
  <c r="N2001" i="1"/>
  <c r="M2001" i="1"/>
  <c r="L2001" i="1"/>
  <c r="K2001" i="1"/>
  <c r="X2000" i="1"/>
  <c r="W2000" i="1"/>
  <c r="V2000" i="1"/>
  <c r="X1999" i="1"/>
  <c r="W1999" i="1"/>
  <c r="V1999" i="1"/>
  <c r="X1998" i="1"/>
  <c r="W1998" i="1"/>
  <c r="V1998" i="1"/>
  <c r="M1399" i="1"/>
  <c r="L1399" i="1"/>
  <c r="J1399" i="1"/>
  <c r="I1399" i="1"/>
  <c r="G1399" i="1"/>
  <c r="E1399" i="1"/>
  <c r="L1398" i="1"/>
  <c r="J1398" i="1"/>
  <c r="I1398" i="1"/>
  <c r="G1398" i="1"/>
  <c r="E1398" i="1"/>
  <c r="M1397" i="1"/>
  <c r="L1397" i="1"/>
  <c r="J1397" i="1"/>
  <c r="I1397" i="1"/>
  <c r="G1397" i="1"/>
  <c r="E1397" i="1"/>
  <c r="M1396" i="1"/>
  <c r="L1396" i="1"/>
  <c r="J1396" i="1"/>
  <c r="I1396" i="1"/>
  <c r="G1396" i="1"/>
  <c r="E1396" i="1"/>
  <c r="M1395" i="1"/>
  <c r="L1395" i="1"/>
  <c r="J1395" i="1"/>
  <c r="I1395" i="1"/>
  <c r="G1395" i="1"/>
  <c r="E1395" i="1"/>
  <c r="M1394" i="1"/>
  <c r="L1394" i="1"/>
  <c r="J1394" i="1"/>
  <c r="I1394" i="1"/>
  <c r="G1394" i="1"/>
  <c r="E1394" i="1"/>
  <c r="M1393" i="1"/>
  <c r="L1393" i="1"/>
  <c r="J1393" i="1"/>
  <c r="I1393" i="1"/>
  <c r="G1393" i="1"/>
  <c r="E1393" i="1"/>
  <c r="S1392" i="1"/>
  <c r="R1392" i="1"/>
  <c r="M1392" i="1"/>
  <c r="L1392" i="1"/>
  <c r="J1392" i="1"/>
  <c r="I1392" i="1"/>
  <c r="G1392" i="1"/>
  <c r="E1392" i="1"/>
  <c r="M1391" i="1"/>
  <c r="L1391" i="1"/>
  <c r="J1391" i="1"/>
  <c r="I1391" i="1"/>
  <c r="G1391" i="1"/>
  <c r="E1391" i="1"/>
  <c r="R1390" i="1"/>
  <c r="M1390" i="1"/>
  <c r="L1390" i="1"/>
  <c r="J1390" i="1"/>
  <c r="I1390" i="1"/>
  <c r="G1390" i="1"/>
  <c r="E1390" i="1"/>
  <c r="W1379" i="1"/>
  <c r="W1370" i="1"/>
  <c r="V1370" i="1"/>
  <c r="P1370" i="1"/>
  <c r="O1370" i="1"/>
  <c r="N1370" i="1"/>
  <c r="M1370" i="1"/>
  <c r="L1370" i="1"/>
  <c r="K1370" i="1"/>
  <c r="X1369" i="1"/>
  <c r="W1369" i="1"/>
  <c r="V1369" i="1"/>
  <c r="X1368" i="1"/>
  <c r="W1368" i="1"/>
  <c r="V1368" i="1"/>
  <c r="X1367" i="1"/>
  <c r="W1367" i="1"/>
  <c r="V1367" i="1"/>
  <c r="P1366" i="1"/>
  <c r="O1366" i="1"/>
  <c r="N1366" i="1"/>
  <c r="M1366" i="1"/>
  <c r="L1366" i="1"/>
  <c r="K1366" i="1"/>
  <c r="X1365" i="1"/>
  <c r="W1365" i="1"/>
  <c r="V1365" i="1"/>
  <c r="X1364" i="1"/>
  <c r="W1364" i="1"/>
  <c r="V1364" i="1"/>
  <c r="X1363" i="1"/>
  <c r="W1363" i="1"/>
  <c r="V1363" i="1"/>
  <c r="M1328" i="1"/>
  <c r="L1328" i="1"/>
  <c r="J1328" i="1"/>
  <c r="I1328" i="1"/>
  <c r="G1328" i="1"/>
  <c r="E1328" i="1"/>
  <c r="L1327" i="1"/>
  <c r="J1327" i="1"/>
  <c r="I1327" i="1"/>
  <c r="G1327" i="1"/>
  <c r="E1327" i="1"/>
  <c r="M1326" i="1"/>
  <c r="L1326" i="1"/>
  <c r="J1326" i="1"/>
  <c r="I1326" i="1"/>
  <c r="M1325" i="1"/>
  <c r="L1325" i="1"/>
  <c r="J1325" i="1"/>
  <c r="I1325" i="1"/>
  <c r="M1324" i="1"/>
  <c r="L1324" i="1"/>
  <c r="J1324" i="1"/>
  <c r="I1324" i="1"/>
  <c r="M1323" i="1"/>
  <c r="L1323" i="1"/>
  <c r="J1323" i="1"/>
  <c r="I1323" i="1"/>
  <c r="M1322" i="1"/>
  <c r="L1322" i="1"/>
  <c r="J1322" i="1"/>
  <c r="I1322" i="1"/>
  <c r="S1321" i="1"/>
  <c r="R1321" i="1"/>
  <c r="M1321" i="1"/>
  <c r="L1321" i="1"/>
  <c r="J1321" i="1"/>
  <c r="I1321" i="1"/>
  <c r="M1320" i="1"/>
  <c r="L1320" i="1"/>
  <c r="J1320" i="1"/>
  <c r="I1320" i="1"/>
  <c r="M1319" i="1"/>
  <c r="L1319" i="1"/>
  <c r="J1319" i="1"/>
  <c r="I1319" i="1"/>
  <c r="W1311" i="1"/>
  <c r="M1951" i="1"/>
  <c r="L1951" i="1"/>
  <c r="J1951" i="1"/>
  <c r="I1951" i="1"/>
  <c r="G1951" i="1"/>
  <c r="E1951" i="1"/>
  <c r="L1950" i="1"/>
  <c r="J1950" i="1"/>
  <c r="I1950" i="1"/>
  <c r="G1950" i="1"/>
  <c r="E1950" i="1"/>
  <c r="M1949" i="1"/>
  <c r="L1949" i="1"/>
  <c r="J1949" i="1"/>
  <c r="I1949" i="1"/>
  <c r="G1949" i="1"/>
  <c r="E1949" i="1"/>
  <c r="M1948" i="1"/>
  <c r="L1948" i="1"/>
  <c r="J1948" i="1"/>
  <c r="I1948" i="1"/>
  <c r="G1948" i="1"/>
  <c r="E1948" i="1"/>
  <c r="M1947" i="1"/>
  <c r="L1947" i="1"/>
  <c r="J1947" i="1"/>
  <c r="I1947" i="1"/>
  <c r="G1947" i="1"/>
  <c r="E1947" i="1"/>
  <c r="M1946" i="1"/>
  <c r="L1946" i="1"/>
  <c r="J1946" i="1"/>
  <c r="I1946" i="1"/>
  <c r="G1946" i="1"/>
  <c r="E1946" i="1"/>
  <c r="M1945" i="1"/>
  <c r="L1945" i="1"/>
  <c r="J1945" i="1"/>
  <c r="I1945" i="1"/>
  <c r="G1945" i="1"/>
  <c r="E1945" i="1"/>
  <c r="S1944" i="1"/>
  <c r="R1944" i="1"/>
  <c r="M1944" i="1"/>
  <c r="L1944" i="1"/>
  <c r="J1944" i="1"/>
  <c r="I1944" i="1"/>
  <c r="G1944" i="1"/>
  <c r="E1944" i="1"/>
  <c r="M1943" i="1"/>
  <c r="L1943" i="1"/>
  <c r="J1943" i="1"/>
  <c r="I1943" i="1"/>
  <c r="G1943" i="1"/>
  <c r="E1943" i="1"/>
  <c r="R1942" i="1"/>
  <c r="M1942" i="1"/>
  <c r="L1942" i="1"/>
  <c r="J1942" i="1"/>
  <c r="I1942" i="1"/>
  <c r="G1942" i="1"/>
  <c r="E1942" i="1"/>
  <c r="W1934" i="1"/>
  <c r="W1925" i="1"/>
  <c r="V1925" i="1"/>
  <c r="P1925" i="1"/>
  <c r="O1925" i="1"/>
  <c r="N1925" i="1"/>
  <c r="M1925" i="1"/>
  <c r="L1925" i="1"/>
  <c r="K1925" i="1"/>
  <c r="X1924" i="1"/>
  <c r="W1924" i="1"/>
  <c r="V1924" i="1"/>
  <c r="X1923" i="1"/>
  <c r="W1923" i="1"/>
  <c r="V1923" i="1"/>
  <c r="X1922" i="1"/>
  <c r="W1922" i="1"/>
  <c r="V1922" i="1"/>
  <c r="P1921" i="1"/>
  <c r="O1921" i="1"/>
  <c r="N1921" i="1"/>
  <c r="M1921" i="1"/>
  <c r="L1921" i="1"/>
  <c r="K1921" i="1"/>
  <c r="X1920" i="1"/>
  <c r="W1920" i="1"/>
  <c r="V1920" i="1"/>
  <c r="X1919" i="1"/>
  <c r="W1919" i="1"/>
  <c r="V1919" i="1"/>
  <c r="X1918" i="1"/>
  <c r="W1918" i="1"/>
  <c r="V1918" i="1"/>
  <c r="M1874" i="1"/>
  <c r="L1874" i="1"/>
  <c r="J1874" i="1"/>
  <c r="I1874" i="1"/>
  <c r="G1874" i="1"/>
  <c r="E1874" i="1"/>
  <c r="L1873" i="1"/>
  <c r="J1873" i="1"/>
  <c r="I1873" i="1"/>
  <c r="G1873" i="1"/>
  <c r="E1873" i="1"/>
  <c r="M1872" i="1"/>
  <c r="L1872" i="1"/>
  <c r="J1872" i="1"/>
  <c r="I1872" i="1"/>
  <c r="G1872" i="1"/>
  <c r="E1872" i="1"/>
  <c r="M1871" i="1"/>
  <c r="L1871" i="1"/>
  <c r="J1871" i="1"/>
  <c r="I1871" i="1"/>
  <c r="G1871" i="1"/>
  <c r="E1871" i="1"/>
  <c r="M1870" i="1"/>
  <c r="L1870" i="1"/>
  <c r="J1870" i="1"/>
  <c r="I1870" i="1"/>
  <c r="G1870" i="1"/>
  <c r="E1870" i="1"/>
  <c r="M1869" i="1"/>
  <c r="L1869" i="1"/>
  <c r="J1869" i="1"/>
  <c r="I1869" i="1"/>
  <c r="G1869" i="1"/>
  <c r="E1869" i="1"/>
  <c r="L1868" i="1"/>
  <c r="J1868" i="1"/>
  <c r="I1868" i="1"/>
  <c r="G1868" i="1"/>
  <c r="E1868" i="1"/>
  <c r="S1867" i="1"/>
  <c r="R1867" i="1"/>
  <c r="L1867" i="1"/>
  <c r="J1867" i="1"/>
  <c r="I1867" i="1"/>
  <c r="G1867" i="1"/>
  <c r="E1867" i="1"/>
  <c r="L1866" i="1"/>
  <c r="J1866" i="1"/>
  <c r="I1866" i="1"/>
  <c r="G1866" i="1"/>
  <c r="E1866" i="1"/>
  <c r="R1865" i="1"/>
  <c r="M1865" i="1"/>
  <c r="L1865" i="1"/>
  <c r="J1865" i="1"/>
  <c r="I1865" i="1"/>
  <c r="G1865" i="1"/>
  <c r="E1865" i="1"/>
  <c r="W1856" i="1"/>
  <c r="W1847" i="1"/>
  <c r="V1847" i="1"/>
  <c r="P1847" i="1"/>
  <c r="O1847" i="1"/>
  <c r="N1847" i="1"/>
  <c r="M1847" i="1"/>
  <c r="L1847" i="1"/>
  <c r="K1847" i="1"/>
  <c r="X1846" i="1"/>
  <c r="W1846" i="1"/>
  <c r="V1846" i="1"/>
  <c r="X1845" i="1"/>
  <c r="W1845" i="1"/>
  <c r="V1845" i="1"/>
  <c r="X1844" i="1"/>
  <c r="W1844" i="1"/>
  <c r="V1844" i="1"/>
  <c r="P1843" i="1"/>
  <c r="O1843" i="1"/>
  <c r="N1843" i="1"/>
  <c r="M1843" i="1"/>
  <c r="L1843" i="1"/>
  <c r="K1843" i="1"/>
  <c r="X1842" i="1"/>
  <c r="W1842" i="1"/>
  <c r="V1842" i="1"/>
  <c r="X1841" i="1"/>
  <c r="W1841" i="1"/>
  <c r="V1841" i="1"/>
  <c r="X1840" i="1"/>
  <c r="W1840" i="1"/>
  <c r="V1840" i="1"/>
  <c r="M1716" i="1"/>
  <c r="L1716" i="1"/>
  <c r="J1716" i="1"/>
  <c r="I1716" i="1"/>
  <c r="G1716" i="1"/>
  <c r="E1716" i="1"/>
  <c r="L1715" i="1"/>
  <c r="J1715" i="1"/>
  <c r="I1715" i="1"/>
  <c r="G1715" i="1"/>
  <c r="E1715" i="1"/>
  <c r="M1714" i="1"/>
  <c r="L1714" i="1"/>
  <c r="J1714" i="1"/>
  <c r="I1714" i="1"/>
  <c r="G1714" i="1"/>
  <c r="E1714" i="1"/>
  <c r="M1713" i="1"/>
  <c r="L1713" i="1"/>
  <c r="J1713" i="1"/>
  <c r="I1713" i="1"/>
  <c r="G1713" i="1"/>
  <c r="E1713" i="1"/>
  <c r="M1712" i="1"/>
  <c r="L1712" i="1"/>
  <c r="J1712" i="1"/>
  <c r="I1712" i="1"/>
  <c r="G1712" i="1"/>
  <c r="E1712" i="1"/>
  <c r="M1711" i="1"/>
  <c r="L1711" i="1"/>
  <c r="J1711" i="1"/>
  <c r="I1711" i="1"/>
  <c r="G1711" i="1"/>
  <c r="E1711" i="1"/>
  <c r="M1710" i="1"/>
  <c r="L1710" i="1"/>
  <c r="J1710" i="1"/>
  <c r="I1710" i="1"/>
  <c r="G1710" i="1"/>
  <c r="E1710" i="1"/>
  <c r="S1709" i="1"/>
  <c r="R1709" i="1"/>
  <c r="M1709" i="1"/>
  <c r="L1709" i="1"/>
  <c r="J1709" i="1"/>
  <c r="I1709" i="1"/>
  <c r="G1709" i="1"/>
  <c r="E1709" i="1"/>
  <c r="M1708" i="1"/>
  <c r="L1708" i="1"/>
  <c r="J1708" i="1"/>
  <c r="I1708" i="1"/>
  <c r="G1708" i="1"/>
  <c r="E1708" i="1"/>
  <c r="R1707" i="1"/>
  <c r="M1707" i="1"/>
  <c r="L1707" i="1"/>
  <c r="J1707" i="1"/>
  <c r="I1707" i="1"/>
  <c r="G1707" i="1"/>
  <c r="E1707" i="1"/>
  <c r="J1701" i="1"/>
  <c r="W1697" i="1"/>
  <c r="W1688" i="1"/>
  <c r="V1688" i="1"/>
  <c r="P1688" i="1"/>
  <c r="O1688" i="1"/>
  <c r="N1688" i="1"/>
  <c r="M1688" i="1"/>
  <c r="L1688" i="1"/>
  <c r="K1688" i="1"/>
  <c r="X1687" i="1"/>
  <c r="W1687" i="1"/>
  <c r="V1687" i="1"/>
  <c r="X1686" i="1"/>
  <c r="W1686" i="1"/>
  <c r="V1686" i="1"/>
  <c r="X1685" i="1"/>
  <c r="W1685" i="1"/>
  <c r="V1685" i="1"/>
  <c r="P1684" i="1"/>
  <c r="O1684" i="1"/>
  <c r="N1684" i="1"/>
  <c r="M1684" i="1"/>
  <c r="L1684" i="1"/>
  <c r="K1684" i="1"/>
  <c r="X1683" i="1"/>
  <c r="W1683" i="1"/>
  <c r="V1683" i="1"/>
  <c r="X1682" i="1"/>
  <c r="W1682" i="1"/>
  <c r="V1682" i="1"/>
  <c r="X1681" i="1"/>
  <c r="W1681" i="1"/>
  <c r="V1681" i="1"/>
  <c r="ORV1671" i="1"/>
  <c r="ORU1671" i="1"/>
  <c r="ORT1671" i="1"/>
  <c r="ORS1671" i="1"/>
  <c r="ORR1671" i="1"/>
  <c r="ORQ1671" i="1"/>
  <c r="ORP1671" i="1"/>
  <c r="ORO1671" i="1"/>
  <c r="ORN1671" i="1"/>
  <c r="ORM1671" i="1"/>
  <c r="ORL1671" i="1"/>
  <c r="ORK1671" i="1"/>
  <c r="ORJ1671" i="1"/>
  <c r="ORI1671" i="1"/>
  <c r="ORH1671" i="1"/>
  <c r="ORG1671" i="1"/>
  <c r="ORF1671" i="1"/>
  <c r="ORE1671" i="1"/>
  <c r="ORD1671" i="1"/>
  <c r="ORC1671" i="1"/>
  <c r="ORB1671" i="1"/>
  <c r="ORA1671" i="1"/>
  <c r="OQZ1671" i="1"/>
  <c r="OQY1671" i="1"/>
  <c r="OQX1671" i="1"/>
  <c r="OQW1671" i="1"/>
  <c r="OQV1671" i="1"/>
  <c r="OQU1671" i="1"/>
  <c r="OQT1671" i="1"/>
  <c r="OQS1671" i="1"/>
  <c r="OQR1671" i="1"/>
  <c r="OQQ1671" i="1"/>
  <c r="OQP1671" i="1"/>
  <c r="OQO1671" i="1"/>
  <c r="OQN1671" i="1"/>
  <c r="OQM1671" i="1"/>
  <c r="OQL1671" i="1"/>
  <c r="OQK1671" i="1"/>
  <c r="OQJ1671" i="1"/>
  <c r="OQI1671" i="1"/>
  <c r="OQH1671" i="1"/>
  <c r="OQG1671" i="1"/>
  <c r="OQF1671" i="1"/>
  <c r="OQE1671" i="1"/>
  <c r="OQD1671" i="1"/>
  <c r="OQC1671" i="1"/>
  <c r="OQB1671" i="1"/>
  <c r="OQA1671" i="1"/>
  <c r="OPZ1671" i="1"/>
  <c r="OPY1671" i="1"/>
  <c r="OPX1671" i="1"/>
  <c r="OPW1671" i="1"/>
  <c r="OPV1671" i="1"/>
  <c r="OPU1671" i="1"/>
  <c r="OPT1671" i="1"/>
  <c r="OPS1671" i="1"/>
  <c r="OPR1671" i="1"/>
  <c r="OPQ1671" i="1"/>
  <c r="OPP1671" i="1"/>
  <c r="OPO1671" i="1"/>
  <c r="OPN1671" i="1"/>
  <c r="OPM1671" i="1"/>
  <c r="OPL1671" i="1"/>
  <c r="OPK1671" i="1"/>
  <c r="OPJ1671" i="1"/>
  <c r="OPI1671" i="1"/>
  <c r="OPH1671" i="1"/>
  <c r="OPG1671" i="1"/>
  <c r="OPF1671" i="1"/>
  <c r="OPE1671" i="1"/>
  <c r="OPD1671" i="1"/>
  <c r="OPC1671" i="1"/>
  <c r="OPB1671" i="1"/>
  <c r="OPA1671" i="1"/>
  <c r="OOZ1671" i="1"/>
  <c r="OOY1671" i="1"/>
  <c r="OOX1671" i="1"/>
  <c r="OOW1671" i="1"/>
  <c r="OOV1671" i="1"/>
  <c r="OOU1671" i="1"/>
  <c r="OOT1671" i="1"/>
  <c r="OOS1671" i="1"/>
  <c r="OOR1671" i="1"/>
  <c r="OOQ1671" i="1"/>
  <c r="OOP1671" i="1"/>
  <c r="OOO1671" i="1"/>
  <c r="OON1671" i="1"/>
  <c r="OOM1671" i="1"/>
  <c r="OOL1671" i="1"/>
  <c r="OOK1671" i="1"/>
  <c r="OOJ1671" i="1"/>
  <c r="OOI1671" i="1"/>
  <c r="OOH1671" i="1"/>
  <c r="OOG1671" i="1"/>
  <c r="OOF1671" i="1"/>
  <c r="OOE1671" i="1"/>
  <c r="OOD1671" i="1"/>
  <c r="OOC1671" i="1"/>
  <c r="OOB1671" i="1"/>
  <c r="OOA1671" i="1"/>
  <c r="ONZ1671" i="1"/>
  <c r="ONY1671" i="1"/>
  <c r="ONX1671" i="1"/>
  <c r="ONW1671" i="1"/>
  <c r="ONV1671" i="1"/>
  <c r="ONU1671" i="1"/>
  <c r="ONT1671" i="1"/>
  <c r="ONS1671" i="1"/>
  <c r="ONR1671" i="1"/>
  <c r="ONQ1671" i="1"/>
  <c r="ONP1671" i="1"/>
  <c r="ONO1671" i="1"/>
  <c r="ONN1671" i="1"/>
  <c r="ONM1671" i="1"/>
  <c r="ONL1671" i="1"/>
  <c r="ONK1671" i="1"/>
  <c r="ONJ1671" i="1"/>
  <c r="ONI1671" i="1"/>
  <c r="ONH1671" i="1"/>
  <c r="ONG1671" i="1"/>
  <c r="ONF1671" i="1"/>
  <c r="ONE1671" i="1"/>
  <c r="OND1671" i="1"/>
  <c r="ONC1671" i="1"/>
  <c r="ONB1671" i="1"/>
  <c r="ONA1671" i="1"/>
  <c r="OMZ1671" i="1"/>
  <c r="OMY1671" i="1"/>
  <c r="OMX1671" i="1"/>
  <c r="OMW1671" i="1"/>
  <c r="OMV1671" i="1"/>
  <c r="OMU1671" i="1"/>
  <c r="OMT1671" i="1"/>
  <c r="OMS1671" i="1"/>
  <c r="OMR1671" i="1"/>
  <c r="OMQ1671" i="1"/>
  <c r="OMP1671" i="1"/>
  <c r="OMO1671" i="1"/>
  <c r="OMN1671" i="1"/>
  <c r="OMM1671" i="1"/>
  <c r="OML1671" i="1"/>
  <c r="OMK1671" i="1"/>
  <c r="OMJ1671" i="1"/>
  <c r="OMI1671" i="1"/>
  <c r="OMH1671" i="1"/>
  <c r="OMG1671" i="1"/>
  <c r="OMF1671" i="1"/>
  <c r="OME1671" i="1"/>
  <c r="OMD1671" i="1"/>
  <c r="OMC1671" i="1"/>
  <c r="OMB1671" i="1"/>
  <c r="OMA1671" i="1"/>
  <c r="OLZ1671" i="1"/>
  <c r="OLY1671" i="1"/>
  <c r="OLX1671" i="1"/>
  <c r="OLW1671" i="1"/>
  <c r="OLV1671" i="1"/>
  <c r="OLU1671" i="1"/>
  <c r="OLT1671" i="1"/>
  <c r="OLS1671" i="1"/>
  <c r="OLR1671" i="1"/>
  <c r="OLQ1671" i="1"/>
  <c r="OLP1671" i="1"/>
  <c r="OLO1671" i="1"/>
  <c r="OLN1671" i="1"/>
  <c r="OLM1671" i="1"/>
  <c r="OLL1671" i="1"/>
  <c r="OLK1671" i="1"/>
  <c r="OLJ1671" i="1"/>
  <c r="OLI1671" i="1"/>
  <c r="OLH1671" i="1"/>
  <c r="OLG1671" i="1"/>
  <c r="OLF1671" i="1"/>
  <c r="OLE1671" i="1"/>
  <c r="OLD1671" i="1"/>
  <c r="OLC1671" i="1"/>
  <c r="OLB1671" i="1"/>
  <c r="OLA1671" i="1"/>
  <c r="OKZ1671" i="1"/>
  <c r="OKY1671" i="1"/>
  <c r="OKX1671" i="1"/>
  <c r="OKW1671" i="1"/>
  <c r="OKV1671" i="1"/>
  <c r="OKU1671" i="1"/>
  <c r="OKT1671" i="1"/>
  <c r="OKS1671" i="1"/>
  <c r="OKR1671" i="1"/>
  <c r="OKQ1671" i="1"/>
  <c r="OKP1671" i="1"/>
  <c r="OKO1671" i="1"/>
  <c r="OKN1671" i="1"/>
  <c r="OKM1671" i="1"/>
  <c r="OKL1671" i="1"/>
  <c r="OKK1671" i="1"/>
  <c r="OKJ1671" i="1"/>
  <c r="OKI1671" i="1"/>
  <c r="OKH1671" i="1"/>
  <c r="OKG1671" i="1"/>
  <c r="OKF1671" i="1"/>
  <c r="OKE1671" i="1"/>
  <c r="OKD1671" i="1"/>
  <c r="OKC1671" i="1"/>
  <c r="OKB1671" i="1"/>
  <c r="OKA1671" i="1"/>
  <c r="OJZ1671" i="1"/>
  <c r="OJY1671" i="1"/>
  <c r="OJX1671" i="1"/>
  <c r="OJW1671" i="1"/>
  <c r="OJV1671" i="1"/>
  <c r="OJU1671" i="1"/>
  <c r="OJT1671" i="1"/>
  <c r="OJS1671" i="1"/>
  <c r="OJR1671" i="1"/>
  <c r="OJQ1671" i="1"/>
  <c r="OJP1671" i="1"/>
  <c r="OJO1671" i="1"/>
  <c r="OJN1671" i="1"/>
  <c r="OJM1671" i="1"/>
  <c r="OJL1671" i="1"/>
  <c r="OJK1671" i="1"/>
  <c r="OJJ1671" i="1"/>
  <c r="OJI1671" i="1"/>
  <c r="OJH1671" i="1"/>
  <c r="OJG1671" i="1"/>
  <c r="OJF1671" i="1"/>
  <c r="OJE1671" i="1"/>
  <c r="OJD1671" i="1"/>
  <c r="OJC1671" i="1"/>
  <c r="OJB1671" i="1"/>
  <c r="OJA1671" i="1"/>
  <c r="OIZ1671" i="1"/>
  <c r="OIY1671" i="1"/>
  <c r="OIX1671" i="1"/>
  <c r="OIW1671" i="1"/>
  <c r="OIV1671" i="1"/>
  <c r="OIU1671" i="1"/>
  <c r="OIT1671" i="1"/>
  <c r="OIS1671" i="1"/>
  <c r="OIR1671" i="1"/>
  <c r="OIQ1671" i="1"/>
  <c r="OIP1671" i="1"/>
  <c r="OIO1671" i="1"/>
  <c r="OIN1671" i="1"/>
  <c r="OIM1671" i="1"/>
  <c r="OIL1671" i="1"/>
  <c r="OIK1671" i="1"/>
  <c r="OIJ1671" i="1"/>
  <c r="OII1671" i="1"/>
  <c r="OIH1671" i="1"/>
  <c r="OIG1671" i="1"/>
  <c r="OIF1671" i="1"/>
  <c r="OIE1671" i="1"/>
  <c r="OID1671" i="1"/>
  <c r="OIC1671" i="1"/>
  <c r="OIB1671" i="1"/>
  <c r="OIA1671" i="1"/>
  <c r="OHZ1671" i="1"/>
  <c r="OHY1671" i="1"/>
  <c r="OHX1671" i="1"/>
  <c r="OHW1671" i="1"/>
  <c r="OHV1671" i="1"/>
  <c r="OHU1671" i="1"/>
  <c r="OHT1671" i="1"/>
  <c r="OHS1671" i="1"/>
  <c r="OHR1671" i="1"/>
  <c r="OHQ1671" i="1"/>
  <c r="OHP1671" i="1"/>
  <c r="OHO1671" i="1"/>
  <c r="OHN1671" i="1"/>
  <c r="OHM1671" i="1"/>
  <c r="OHL1671" i="1"/>
  <c r="OHK1671" i="1"/>
  <c r="OHJ1671" i="1"/>
  <c r="OHI1671" i="1"/>
  <c r="OHH1671" i="1"/>
  <c r="OHG1671" i="1"/>
  <c r="OHF1671" i="1"/>
  <c r="OHE1671" i="1"/>
  <c r="OHD1671" i="1"/>
  <c r="OHC1671" i="1"/>
  <c r="OHB1671" i="1"/>
  <c r="OHA1671" i="1"/>
  <c r="OGZ1671" i="1"/>
  <c r="OGY1671" i="1"/>
  <c r="OGX1671" i="1"/>
  <c r="OGW1671" i="1"/>
  <c r="OGV1671" i="1"/>
  <c r="OGU1671" i="1"/>
  <c r="OGT1671" i="1"/>
  <c r="OGS1671" i="1"/>
  <c r="OGR1671" i="1"/>
  <c r="OGQ1671" i="1"/>
  <c r="OGP1671" i="1"/>
  <c r="OGO1671" i="1"/>
  <c r="OGN1671" i="1"/>
  <c r="OGM1671" i="1"/>
  <c r="OGL1671" i="1"/>
  <c r="OGK1671" i="1"/>
  <c r="OGJ1671" i="1"/>
  <c r="OGI1671" i="1"/>
  <c r="OGH1671" i="1"/>
  <c r="OGG1671" i="1"/>
  <c r="OGF1671" i="1"/>
  <c r="OGE1671" i="1"/>
  <c r="OGD1671" i="1"/>
  <c r="OGC1671" i="1"/>
  <c r="OGB1671" i="1"/>
  <c r="OGA1671" i="1"/>
  <c r="OFZ1671" i="1"/>
  <c r="OFY1671" i="1"/>
  <c r="OFX1671" i="1"/>
  <c r="OFW1671" i="1"/>
  <c r="OFV1671" i="1"/>
  <c r="OFU1671" i="1"/>
  <c r="OFT1671" i="1"/>
  <c r="OFS1671" i="1"/>
  <c r="OFR1671" i="1"/>
  <c r="OFQ1671" i="1"/>
  <c r="OFP1671" i="1"/>
  <c r="OFO1671" i="1"/>
  <c r="OFN1671" i="1"/>
  <c r="OFM1671" i="1"/>
  <c r="OFL1671" i="1"/>
  <c r="OFK1671" i="1"/>
  <c r="OFJ1671" i="1"/>
  <c r="OFI1671" i="1"/>
  <c r="OFH1671" i="1"/>
  <c r="OFG1671" i="1"/>
  <c r="OFF1671" i="1"/>
  <c r="OFE1671" i="1"/>
  <c r="OFD1671" i="1"/>
  <c r="OFC1671" i="1"/>
  <c r="OFB1671" i="1"/>
  <c r="OFA1671" i="1"/>
  <c r="OEZ1671" i="1"/>
  <c r="OEY1671" i="1"/>
  <c r="OEX1671" i="1"/>
  <c r="OEW1671" i="1"/>
  <c r="OEV1671" i="1"/>
  <c r="OEU1671" i="1"/>
  <c r="OET1671" i="1"/>
  <c r="OES1671" i="1"/>
  <c r="OER1671" i="1"/>
  <c r="OEQ1671" i="1"/>
  <c r="OEP1671" i="1"/>
  <c r="OEO1671" i="1"/>
  <c r="OEN1671" i="1"/>
  <c r="OEM1671" i="1"/>
  <c r="OEL1671" i="1"/>
  <c r="OEK1671" i="1"/>
  <c r="OEJ1671" i="1"/>
  <c r="OEI1671" i="1"/>
  <c r="OEH1671" i="1"/>
  <c r="OEG1671" i="1"/>
  <c r="OEF1671" i="1"/>
  <c r="OEE1671" i="1"/>
  <c r="OED1671" i="1"/>
  <c r="OEC1671" i="1"/>
  <c r="OEB1671" i="1"/>
  <c r="OEA1671" i="1"/>
  <c r="ODZ1671" i="1"/>
  <c r="ODY1671" i="1"/>
  <c r="ODX1671" i="1"/>
  <c r="ODW1671" i="1"/>
  <c r="ODV1671" i="1"/>
  <c r="ODU1671" i="1"/>
  <c r="ODT1671" i="1"/>
  <c r="ODS1671" i="1"/>
  <c r="ODR1671" i="1"/>
  <c r="ODQ1671" i="1"/>
  <c r="ODP1671" i="1"/>
  <c r="ODO1671" i="1"/>
  <c r="ODN1671" i="1"/>
  <c r="ODM1671" i="1"/>
  <c r="ODL1671" i="1"/>
  <c r="ODK1671" i="1"/>
  <c r="ODJ1671" i="1"/>
  <c r="ODI1671" i="1"/>
  <c r="ODH1671" i="1"/>
  <c r="ODG1671" i="1"/>
  <c r="ODF1671" i="1"/>
  <c r="ODE1671" i="1"/>
  <c r="ODD1671" i="1"/>
  <c r="ODC1671" i="1"/>
  <c r="ODB1671" i="1"/>
  <c r="ODA1671" i="1"/>
  <c r="OCZ1671" i="1"/>
  <c r="OCY1671" i="1"/>
  <c r="OCX1671" i="1"/>
  <c r="OCW1671" i="1"/>
  <c r="OCV1671" i="1"/>
  <c r="OCU1671" i="1"/>
  <c r="OCT1671" i="1"/>
  <c r="OCS1671" i="1"/>
  <c r="OCR1671" i="1"/>
  <c r="OCQ1671" i="1"/>
  <c r="OCP1671" i="1"/>
  <c r="OCO1671" i="1"/>
  <c r="OCN1671" i="1"/>
  <c r="OCM1671" i="1"/>
  <c r="OCL1671" i="1"/>
  <c r="OCK1671" i="1"/>
  <c r="OCJ1671" i="1"/>
  <c r="OCI1671" i="1"/>
  <c r="OCH1671" i="1"/>
  <c r="OCG1671" i="1"/>
  <c r="OCF1671" i="1"/>
  <c r="OCE1671" i="1"/>
  <c r="OCD1671" i="1"/>
  <c r="OCC1671" i="1"/>
  <c r="OCB1671" i="1"/>
  <c r="OCA1671" i="1"/>
  <c r="OBZ1671" i="1"/>
  <c r="OBY1671" i="1"/>
  <c r="OBX1671" i="1"/>
  <c r="OBW1671" i="1"/>
  <c r="OBV1671" i="1"/>
  <c r="OBU1671" i="1"/>
  <c r="OBT1671" i="1"/>
  <c r="OBS1671" i="1"/>
  <c r="OBR1671" i="1"/>
  <c r="OBQ1671" i="1"/>
  <c r="OBP1671" i="1"/>
  <c r="OBO1671" i="1"/>
  <c r="OBN1671" i="1"/>
  <c r="OBM1671" i="1"/>
  <c r="OBL1671" i="1"/>
  <c r="OBK1671" i="1"/>
  <c r="OBJ1671" i="1"/>
  <c r="OBI1671" i="1"/>
  <c r="OBH1671" i="1"/>
  <c r="OBG1671" i="1"/>
  <c r="OBF1671" i="1"/>
  <c r="OBE1671" i="1"/>
  <c r="OBD1671" i="1"/>
  <c r="OBC1671" i="1"/>
  <c r="OBB1671" i="1"/>
  <c r="OBA1671" i="1"/>
  <c r="OAZ1671" i="1"/>
  <c r="OAY1671" i="1"/>
  <c r="OAX1671" i="1"/>
  <c r="OAW1671" i="1"/>
  <c r="OAV1671" i="1"/>
  <c r="OAU1671" i="1"/>
  <c r="OAT1671" i="1"/>
  <c r="OAS1671" i="1"/>
  <c r="OAR1671" i="1"/>
  <c r="OAQ1671" i="1"/>
  <c r="OAP1671" i="1"/>
  <c r="OAO1671" i="1"/>
  <c r="OAN1671" i="1"/>
  <c r="OAM1671" i="1"/>
  <c r="OAL1671" i="1"/>
  <c r="OAK1671" i="1"/>
  <c r="OAJ1671" i="1"/>
  <c r="OAI1671" i="1"/>
  <c r="OAH1671" i="1"/>
  <c r="OAG1671" i="1"/>
  <c r="OAF1671" i="1"/>
  <c r="OAE1671" i="1"/>
  <c r="OAD1671" i="1"/>
  <c r="OAC1671" i="1"/>
  <c r="OAB1671" i="1"/>
  <c r="OAA1671" i="1"/>
  <c r="NZZ1671" i="1"/>
  <c r="NZY1671" i="1"/>
  <c r="NZX1671" i="1"/>
  <c r="NZW1671" i="1"/>
  <c r="NZV1671" i="1"/>
  <c r="NZU1671" i="1"/>
  <c r="NZT1671" i="1"/>
  <c r="NZS1671" i="1"/>
  <c r="NZR1671" i="1"/>
  <c r="NZQ1671" i="1"/>
  <c r="NZP1671" i="1"/>
  <c r="NZO1671" i="1"/>
  <c r="NZN1671" i="1"/>
  <c r="NZM1671" i="1"/>
  <c r="NZL1671" i="1"/>
  <c r="NZK1671" i="1"/>
  <c r="NZJ1671" i="1"/>
  <c r="NZI1671" i="1"/>
  <c r="NZH1671" i="1"/>
  <c r="NZG1671" i="1"/>
  <c r="NZF1671" i="1"/>
  <c r="NZE1671" i="1"/>
  <c r="NZD1671" i="1"/>
  <c r="NZC1671" i="1"/>
  <c r="NZB1671" i="1"/>
  <c r="NZA1671" i="1"/>
  <c r="NYZ1671" i="1"/>
  <c r="NYY1671" i="1"/>
  <c r="NYX1671" i="1"/>
  <c r="NYW1671" i="1"/>
  <c r="NYV1671" i="1"/>
  <c r="NYU1671" i="1"/>
  <c r="NYT1671" i="1"/>
  <c r="NYS1671" i="1"/>
  <c r="NYR1671" i="1"/>
  <c r="NYQ1671" i="1"/>
  <c r="NYP1671" i="1"/>
  <c r="NYO1671" i="1"/>
  <c r="NYN1671" i="1"/>
  <c r="NYM1671" i="1"/>
  <c r="NYL1671" i="1"/>
  <c r="NYK1671" i="1"/>
  <c r="NYJ1671" i="1"/>
  <c r="NYI1671" i="1"/>
  <c r="NYH1671" i="1"/>
  <c r="NYG1671" i="1"/>
  <c r="NYF1671" i="1"/>
  <c r="NYE1671" i="1"/>
  <c r="NYD1671" i="1"/>
  <c r="NYC1671" i="1"/>
  <c r="NYB1671" i="1"/>
  <c r="NYA1671" i="1"/>
  <c r="NXZ1671" i="1"/>
  <c r="NXY1671" i="1"/>
  <c r="NXX1671" i="1"/>
  <c r="NXW1671" i="1"/>
  <c r="NXV1671" i="1"/>
  <c r="NXU1671" i="1"/>
  <c r="NXT1671" i="1"/>
  <c r="NXS1671" i="1"/>
  <c r="NXR1671" i="1"/>
  <c r="NXQ1671" i="1"/>
  <c r="NXP1671" i="1"/>
  <c r="NXO1671" i="1"/>
  <c r="NXN1671" i="1"/>
  <c r="NXM1671" i="1"/>
  <c r="NXL1671" i="1"/>
  <c r="NXK1671" i="1"/>
  <c r="NXJ1671" i="1"/>
  <c r="NXI1671" i="1"/>
  <c r="NXH1671" i="1"/>
  <c r="NXG1671" i="1"/>
  <c r="NXF1671" i="1"/>
  <c r="NXE1671" i="1"/>
  <c r="NXD1671" i="1"/>
  <c r="NXC1671" i="1"/>
  <c r="NXB1671" i="1"/>
  <c r="NXA1671" i="1"/>
  <c r="NWZ1671" i="1"/>
  <c r="NWY1671" i="1"/>
  <c r="NWX1671" i="1"/>
  <c r="NWW1671" i="1"/>
  <c r="NWV1671" i="1"/>
  <c r="NWU1671" i="1"/>
  <c r="NWT1671" i="1"/>
  <c r="NWS1671" i="1"/>
  <c r="NWR1671" i="1"/>
  <c r="NWQ1671" i="1"/>
  <c r="NWP1671" i="1"/>
  <c r="NWO1671" i="1"/>
  <c r="NWN1671" i="1"/>
  <c r="NWM1671" i="1"/>
  <c r="NWL1671" i="1"/>
  <c r="NWK1671" i="1"/>
  <c r="NWJ1671" i="1"/>
  <c r="NWI1671" i="1"/>
  <c r="NWH1671" i="1"/>
  <c r="NWG1671" i="1"/>
  <c r="NWF1671" i="1"/>
  <c r="NWE1671" i="1"/>
  <c r="NWD1671" i="1"/>
  <c r="NWC1671" i="1"/>
  <c r="NWB1671" i="1"/>
  <c r="NWA1671" i="1"/>
  <c r="NVZ1671" i="1"/>
  <c r="NVY1671" i="1"/>
  <c r="NVX1671" i="1"/>
  <c r="NVW1671" i="1"/>
  <c r="NVV1671" i="1"/>
  <c r="NVU1671" i="1"/>
  <c r="NVT1671" i="1"/>
  <c r="NVS1671" i="1"/>
  <c r="NVR1671" i="1"/>
  <c r="NVQ1671" i="1"/>
  <c r="NVP1671" i="1"/>
  <c r="NVO1671" i="1"/>
  <c r="NVN1671" i="1"/>
  <c r="NVM1671" i="1"/>
  <c r="NVL1671" i="1"/>
  <c r="NVK1671" i="1"/>
  <c r="NVJ1671" i="1"/>
  <c r="NVI1671" i="1"/>
  <c r="NVH1671" i="1"/>
  <c r="NVG1671" i="1"/>
  <c r="NVF1671" i="1"/>
  <c r="NVE1671" i="1"/>
  <c r="NVD1671" i="1"/>
  <c r="NVC1671" i="1"/>
  <c r="NVB1671" i="1"/>
  <c r="NVA1671" i="1"/>
  <c r="NUZ1671" i="1"/>
  <c r="NUY1671" i="1"/>
  <c r="NUX1671" i="1"/>
  <c r="NUW1671" i="1"/>
  <c r="NUV1671" i="1"/>
  <c r="NUU1671" i="1"/>
  <c r="NUT1671" i="1"/>
  <c r="NUS1671" i="1"/>
  <c r="NUR1671" i="1"/>
  <c r="NUQ1671" i="1"/>
  <c r="NUP1671" i="1"/>
  <c r="NUO1671" i="1"/>
  <c r="NUN1671" i="1"/>
  <c r="NUM1671" i="1"/>
  <c r="NUL1671" i="1"/>
  <c r="NUK1671" i="1"/>
  <c r="NUJ1671" i="1"/>
  <c r="NUI1671" i="1"/>
  <c r="NUH1671" i="1"/>
  <c r="NUG1671" i="1"/>
  <c r="NUF1671" i="1"/>
  <c r="NUE1671" i="1"/>
  <c r="NUD1671" i="1"/>
  <c r="NUC1671" i="1"/>
  <c r="NUB1671" i="1"/>
  <c r="NUA1671" i="1"/>
  <c r="NTZ1671" i="1"/>
  <c r="NTY1671" i="1"/>
  <c r="NTX1671" i="1"/>
  <c r="NTW1671" i="1"/>
  <c r="NTV1671" i="1"/>
  <c r="NTU1671" i="1"/>
  <c r="NTT1671" i="1"/>
  <c r="NTS1671" i="1"/>
  <c r="NTR1671" i="1"/>
  <c r="NTQ1671" i="1"/>
  <c r="NTP1671" i="1"/>
  <c r="NTO1671" i="1"/>
  <c r="NTN1671" i="1"/>
  <c r="NTM1671" i="1"/>
  <c r="NTL1671" i="1"/>
  <c r="NTK1671" i="1"/>
  <c r="NTJ1671" i="1"/>
  <c r="NTI1671" i="1"/>
  <c r="NTH1671" i="1"/>
  <c r="NTG1671" i="1"/>
  <c r="NTF1671" i="1"/>
  <c r="NTE1671" i="1"/>
  <c r="NTD1671" i="1"/>
  <c r="NTC1671" i="1"/>
  <c r="NTB1671" i="1"/>
  <c r="NTA1671" i="1"/>
  <c r="NSZ1671" i="1"/>
  <c r="NSY1671" i="1"/>
  <c r="NSX1671" i="1"/>
  <c r="NSW1671" i="1"/>
  <c r="NSV1671" i="1"/>
  <c r="NSU1671" i="1"/>
  <c r="NST1671" i="1"/>
  <c r="NSS1671" i="1"/>
  <c r="NSR1671" i="1"/>
  <c r="NSQ1671" i="1"/>
  <c r="NSP1671" i="1"/>
  <c r="NSO1671" i="1"/>
  <c r="NSN1671" i="1"/>
  <c r="NSM1671" i="1"/>
  <c r="NSL1671" i="1"/>
  <c r="NSK1671" i="1"/>
  <c r="NSJ1671" i="1"/>
  <c r="NSI1671" i="1"/>
  <c r="NSH1671" i="1"/>
  <c r="NSG1671" i="1"/>
  <c r="NSF1671" i="1"/>
  <c r="NSE1671" i="1"/>
  <c r="NSD1671" i="1"/>
  <c r="NSC1671" i="1"/>
  <c r="NSB1671" i="1"/>
  <c r="NSA1671" i="1"/>
  <c r="NRZ1671" i="1"/>
  <c r="NRY1671" i="1"/>
  <c r="NRX1671" i="1"/>
  <c r="NRW1671" i="1"/>
  <c r="NRV1671" i="1"/>
  <c r="NRU1671" i="1"/>
  <c r="NRT1671" i="1"/>
  <c r="NRS1671" i="1"/>
  <c r="NRR1671" i="1"/>
  <c r="NRQ1671" i="1"/>
  <c r="NRP1671" i="1"/>
  <c r="NRO1671" i="1"/>
  <c r="NRN1671" i="1"/>
  <c r="NRM1671" i="1"/>
  <c r="NRL1671" i="1"/>
  <c r="NRK1671" i="1"/>
  <c r="NRJ1671" i="1"/>
  <c r="NRI1671" i="1"/>
  <c r="NRH1671" i="1"/>
  <c r="NRG1671" i="1"/>
  <c r="NRF1671" i="1"/>
  <c r="NRE1671" i="1"/>
  <c r="NRD1671" i="1"/>
  <c r="NRC1671" i="1"/>
  <c r="NRB1671" i="1"/>
  <c r="NRA1671" i="1"/>
  <c r="NQZ1671" i="1"/>
  <c r="NQY1671" i="1"/>
  <c r="NQX1671" i="1"/>
  <c r="NQW1671" i="1"/>
  <c r="NQV1671" i="1"/>
  <c r="NQU1671" i="1"/>
  <c r="NQT1671" i="1"/>
  <c r="NQS1671" i="1"/>
  <c r="NQR1671" i="1"/>
  <c r="NQQ1671" i="1"/>
  <c r="NQP1671" i="1"/>
  <c r="NQO1671" i="1"/>
  <c r="NQN1671" i="1"/>
  <c r="NQM1671" i="1"/>
  <c r="NQL1671" i="1"/>
  <c r="NQK1671" i="1"/>
  <c r="NQJ1671" i="1"/>
  <c r="NQI1671" i="1"/>
  <c r="NQH1671" i="1"/>
  <c r="NQG1671" i="1"/>
  <c r="NQF1671" i="1"/>
  <c r="NQE1671" i="1"/>
  <c r="NQD1671" i="1"/>
  <c r="NQC1671" i="1"/>
  <c r="NQB1671" i="1"/>
  <c r="NQA1671" i="1"/>
  <c r="NPZ1671" i="1"/>
  <c r="NPY1671" i="1"/>
  <c r="NPX1671" i="1"/>
  <c r="NPW1671" i="1"/>
  <c r="NPV1671" i="1"/>
  <c r="NPU1671" i="1"/>
  <c r="NPT1671" i="1"/>
  <c r="NPS1671" i="1"/>
  <c r="NPR1671" i="1"/>
  <c r="NPQ1671" i="1"/>
  <c r="NPP1671" i="1"/>
  <c r="NPO1671" i="1"/>
  <c r="NPN1671" i="1"/>
  <c r="NPM1671" i="1"/>
  <c r="NPL1671" i="1"/>
  <c r="NPK1671" i="1"/>
  <c r="NPJ1671" i="1"/>
  <c r="NPI1671" i="1"/>
  <c r="NPH1671" i="1"/>
  <c r="NPG1671" i="1"/>
  <c r="NPF1671" i="1"/>
  <c r="NPE1671" i="1"/>
  <c r="NPD1671" i="1"/>
  <c r="NPC1671" i="1"/>
  <c r="NPB1671" i="1"/>
  <c r="NPA1671" i="1"/>
  <c r="NOZ1671" i="1"/>
  <c r="NOY1671" i="1"/>
  <c r="NOX1671" i="1"/>
  <c r="NOW1671" i="1"/>
  <c r="NOV1671" i="1"/>
  <c r="NOU1671" i="1"/>
  <c r="NOT1671" i="1"/>
  <c r="NOS1671" i="1"/>
  <c r="NOR1671" i="1"/>
  <c r="NOQ1671" i="1"/>
  <c r="NOP1671" i="1"/>
  <c r="NOO1671" i="1"/>
  <c r="NON1671" i="1"/>
  <c r="NOM1671" i="1"/>
  <c r="NOL1671" i="1"/>
  <c r="NOK1671" i="1"/>
  <c r="NOJ1671" i="1"/>
  <c r="NOI1671" i="1"/>
  <c r="NOH1671" i="1"/>
  <c r="NOG1671" i="1"/>
  <c r="NOF1671" i="1"/>
  <c r="NOE1671" i="1"/>
  <c r="NOD1671" i="1"/>
  <c r="NOC1671" i="1"/>
  <c r="NOB1671" i="1"/>
  <c r="NOA1671" i="1"/>
  <c r="NNZ1671" i="1"/>
  <c r="NNY1671" i="1"/>
  <c r="NNX1671" i="1"/>
  <c r="NNW1671" i="1"/>
  <c r="NNV1671" i="1"/>
  <c r="NNU1671" i="1"/>
  <c r="NNT1671" i="1"/>
  <c r="NNS1671" i="1"/>
  <c r="NNR1671" i="1"/>
  <c r="NNQ1671" i="1"/>
  <c r="NNP1671" i="1"/>
  <c r="NNO1671" i="1"/>
  <c r="NNN1671" i="1"/>
  <c r="NNM1671" i="1"/>
  <c r="NNL1671" i="1"/>
  <c r="NNK1671" i="1"/>
  <c r="NNJ1671" i="1"/>
  <c r="NNI1671" i="1"/>
  <c r="NNH1671" i="1"/>
  <c r="NNG1671" i="1"/>
  <c r="NNF1671" i="1"/>
  <c r="NNE1671" i="1"/>
  <c r="NND1671" i="1"/>
  <c r="NNC1671" i="1"/>
  <c r="NNB1671" i="1"/>
  <c r="NNA1671" i="1"/>
  <c r="NMZ1671" i="1"/>
  <c r="NMY1671" i="1"/>
  <c r="NMX1671" i="1"/>
  <c r="NMW1671" i="1"/>
  <c r="NMV1671" i="1"/>
  <c r="NMU1671" i="1"/>
  <c r="NMT1671" i="1"/>
  <c r="NMS1671" i="1"/>
  <c r="NMR1671" i="1"/>
  <c r="NMQ1671" i="1"/>
  <c r="NMP1671" i="1"/>
  <c r="NMO1671" i="1"/>
  <c r="NMN1671" i="1"/>
  <c r="NMM1671" i="1"/>
  <c r="NML1671" i="1"/>
  <c r="NMK1671" i="1"/>
  <c r="NMJ1671" i="1"/>
  <c r="NMI1671" i="1"/>
  <c r="NMH1671" i="1"/>
  <c r="NMG1671" i="1"/>
  <c r="NMF1671" i="1"/>
  <c r="NME1671" i="1"/>
  <c r="NMD1671" i="1"/>
  <c r="NMC1671" i="1"/>
  <c r="NMB1671" i="1"/>
  <c r="NMA1671" i="1"/>
  <c r="NLZ1671" i="1"/>
  <c r="NLY1671" i="1"/>
  <c r="NLX1671" i="1"/>
  <c r="NLW1671" i="1"/>
  <c r="NLV1671" i="1"/>
  <c r="NLU1671" i="1"/>
  <c r="NLT1671" i="1"/>
  <c r="NLS1671" i="1"/>
  <c r="NLR1671" i="1"/>
  <c r="NLQ1671" i="1"/>
  <c r="NLP1671" i="1"/>
  <c r="NLO1671" i="1"/>
  <c r="NLN1671" i="1"/>
  <c r="NLM1671" i="1"/>
  <c r="NLL1671" i="1"/>
  <c r="NLK1671" i="1"/>
  <c r="NLJ1671" i="1"/>
  <c r="NLI1671" i="1"/>
  <c r="NLH1671" i="1"/>
  <c r="NLG1671" i="1"/>
  <c r="NLF1671" i="1"/>
  <c r="NLE1671" i="1"/>
  <c r="NLD1671" i="1"/>
  <c r="NLC1671" i="1"/>
  <c r="NLB1671" i="1"/>
  <c r="NLA1671" i="1"/>
  <c r="NKZ1671" i="1"/>
  <c r="NKY1671" i="1"/>
  <c r="NKX1671" i="1"/>
  <c r="NKW1671" i="1"/>
  <c r="NKV1671" i="1"/>
  <c r="NKU1671" i="1"/>
  <c r="NKT1671" i="1"/>
  <c r="NKS1671" i="1"/>
  <c r="NKR1671" i="1"/>
  <c r="NKQ1671" i="1"/>
  <c r="NKP1671" i="1"/>
  <c r="NKO1671" i="1"/>
  <c r="NKN1671" i="1"/>
  <c r="NKM1671" i="1"/>
  <c r="NKL1671" i="1"/>
  <c r="NKK1671" i="1"/>
  <c r="NKJ1671" i="1"/>
  <c r="NKI1671" i="1"/>
  <c r="NKH1671" i="1"/>
  <c r="NKG1671" i="1"/>
  <c r="NKF1671" i="1"/>
  <c r="NKE1671" i="1"/>
  <c r="NKD1671" i="1"/>
  <c r="NKC1671" i="1"/>
  <c r="NKB1671" i="1"/>
  <c r="NKA1671" i="1"/>
  <c r="NJZ1671" i="1"/>
  <c r="NJY1671" i="1"/>
  <c r="NJX1671" i="1"/>
  <c r="NJW1671" i="1"/>
  <c r="NJV1671" i="1"/>
  <c r="NJU1671" i="1"/>
  <c r="NJT1671" i="1"/>
  <c r="NJS1671" i="1"/>
  <c r="NJR1671" i="1"/>
  <c r="NJQ1671" i="1"/>
  <c r="NJP1671" i="1"/>
  <c r="NJO1671" i="1"/>
  <c r="NJN1671" i="1"/>
  <c r="NJM1671" i="1"/>
  <c r="NJL1671" i="1"/>
  <c r="NJK1671" i="1"/>
  <c r="NJJ1671" i="1"/>
  <c r="NJI1671" i="1"/>
  <c r="NJH1671" i="1"/>
  <c r="NJG1671" i="1"/>
  <c r="NJF1671" i="1"/>
  <c r="NJE1671" i="1"/>
  <c r="NJD1671" i="1"/>
  <c r="NJC1671" i="1"/>
  <c r="NJB1671" i="1"/>
  <c r="NJA1671" i="1"/>
  <c r="NIZ1671" i="1"/>
  <c r="NIY1671" i="1"/>
  <c r="NIX1671" i="1"/>
  <c r="NIW1671" i="1"/>
  <c r="NIV1671" i="1"/>
  <c r="NIU1671" i="1"/>
  <c r="NIT1671" i="1"/>
  <c r="NIS1671" i="1"/>
  <c r="NIR1671" i="1"/>
  <c r="NIQ1671" i="1"/>
  <c r="NIP1671" i="1"/>
  <c r="NIO1671" i="1"/>
  <c r="NIN1671" i="1"/>
  <c r="NIM1671" i="1"/>
  <c r="NIL1671" i="1"/>
  <c r="NIK1671" i="1"/>
  <c r="NIJ1671" i="1"/>
  <c r="NII1671" i="1"/>
  <c r="NIH1671" i="1"/>
  <c r="NIG1671" i="1"/>
  <c r="NIF1671" i="1"/>
  <c r="NIE1671" i="1"/>
  <c r="NID1671" i="1"/>
  <c r="NIC1671" i="1"/>
  <c r="NIB1671" i="1"/>
  <c r="NIA1671" i="1"/>
  <c r="NHZ1671" i="1"/>
  <c r="NHY1671" i="1"/>
  <c r="NHX1671" i="1"/>
  <c r="NHW1671" i="1"/>
  <c r="NHV1671" i="1"/>
  <c r="NHU1671" i="1"/>
  <c r="NHT1671" i="1"/>
  <c r="NHS1671" i="1"/>
  <c r="NHR1671" i="1"/>
  <c r="NHQ1671" i="1"/>
  <c r="NHP1671" i="1"/>
  <c r="NHO1671" i="1"/>
  <c r="NHN1671" i="1"/>
  <c r="NHM1671" i="1"/>
  <c r="NHL1671" i="1"/>
  <c r="NHK1671" i="1"/>
  <c r="NHJ1671" i="1"/>
  <c r="NHI1671" i="1"/>
  <c r="NHH1671" i="1"/>
  <c r="NHG1671" i="1"/>
  <c r="NHF1671" i="1"/>
  <c r="NHE1671" i="1"/>
  <c r="NHD1671" i="1"/>
  <c r="NHC1671" i="1"/>
  <c r="NHB1671" i="1"/>
  <c r="NHA1671" i="1"/>
  <c r="NGZ1671" i="1"/>
  <c r="NGY1671" i="1"/>
  <c r="NGX1671" i="1"/>
  <c r="NGW1671" i="1"/>
  <c r="NGV1671" i="1"/>
  <c r="NGU1671" i="1"/>
  <c r="NGT1671" i="1"/>
  <c r="NGS1671" i="1"/>
  <c r="NGR1671" i="1"/>
  <c r="NGQ1671" i="1"/>
  <c r="NGP1671" i="1"/>
  <c r="NGO1671" i="1"/>
  <c r="NGN1671" i="1"/>
  <c r="NGM1671" i="1"/>
  <c r="NGL1671" i="1"/>
  <c r="NGK1671" i="1"/>
  <c r="NGJ1671" i="1"/>
  <c r="NGI1671" i="1"/>
  <c r="NGH1671" i="1"/>
  <c r="NGG1671" i="1"/>
  <c r="NGF1671" i="1"/>
  <c r="NGE1671" i="1"/>
  <c r="NGD1671" i="1"/>
  <c r="NGC1671" i="1"/>
  <c r="NGB1671" i="1"/>
  <c r="NGA1671" i="1"/>
  <c r="NFZ1671" i="1"/>
  <c r="NFY1671" i="1"/>
  <c r="NFX1671" i="1"/>
  <c r="NFW1671" i="1"/>
  <c r="NFV1671" i="1"/>
  <c r="NFU1671" i="1"/>
  <c r="NFT1671" i="1"/>
  <c r="NFS1671" i="1"/>
  <c r="NFR1671" i="1"/>
  <c r="NFQ1671" i="1"/>
  <c r="NFP1671" i="1"/>
  <c r="NFO1671" i="1"/>
  <c r="NFN1671" i="1"/>
  <c r="NFM1671" i="1"/>
  <c r="NFL1671" i="1"/>
  <c r="NFK1671" i="1"/>
  <c r="NFJ1671" i="1"/>
  <c r="NFI1671" i="1"/>
  <c r="NFH1671" i="1"/>
  <c r="NFG1671" i="1"/>
  <c r="NFF1671" i="1"/>
  <c r="NFE1671" i="1"/>
  <c r="NFD1671" i="1"/>
  <c r="NFC1671" i="1"/>
  <c r="NFB1671" i="1"/>
  <c r="NFA1671" i="1"/>
  <c r="NEZ1671" i="1"/>
  <c r="NEY1671" i="1"/>
  <c r="NEX1671" i="1"/>
  <c r="NEW1671" i="1"/>
  <c r="NEV1671" i="1"/>
  <c r="NEU1671" i="1"/>
  <c r="NET1671" i="1"/>
  <c r="NES1671" i="1"/>
  <c r="NER1671" i="1"/>
  <c r="NEQ1671" i="1"/>
  <c r="NEP1671" i="1"/>
  <c r="NEO1671" i="1"/>
  <c r="NEN1671" i="1"/>
  <c r="NEM1671" i="1"/>
  <c r="NEL1671" i="1"/>
  <c r="NEK1671" i="1"/>
  <c r="NEJ1671" i="1"/>
  <c r="NEI1671" i="1"/>
  <c r="NEH1671" i="1"/>
  <c r="NEG1671" i="1"/>
  <c r="NEF1671" i="1"/>
  <c r="NEE1671" i="1"/>
  <c r="NED1671" i="1"/>
  <c r="NEC1671" i="1"/>
  <c r="NEB1671" i="1"/>
  <c r="NEA1671" i="1"/>
  <c r="NDZ1671" i="1"/>
  <c r="NDY1671" i="1"/>
  <c r="NDX1671" i="1"/>
  <c r="NDW1671" i="1"/>
  <c r="NDV1671" i="1"/>
  <c r="NDU1671" i="1"/>
  <c r="NDT1671" i="1"/>
  <c r="NDS1671" i="1"/>
  <c r="NDR1671" i="1"/>
  <c r="NDQ1671" i="1"/>
  <c r="NDP1671" i="1"/>
  <c r="NDO1671" i="1"/>
  <c r="NDN1671" i="1"/>
  <c r="NDM1671" i="1"/>
  <c r="NDL1671" i="1"/>
  <c r="NDK1671" i="1"/>
  <c r="NDJ1671" i="1"/>
  <c r="NDI1671" i="1"/>
  <c r="NDH1671" i="1"/>
  <c r="NDG1671" i="1"/>
  <c r="NDF1671" i="1"/>
  <c r="NDE1671" i="1"/>
  <c r="NDD1671" i="1"/>
  <c r="NDC1671" i="1"/>
  <c r="NDB1671" i="1"/>
  <c r="NDA1671" i="1"/>
  <c r="NCZ1671" i="1"/>
  <c r="NCY1671" i="1"/>
  <c r="NCX1671" i="1"/>
  <c r="NCW1671" i="1"/>
  <c r="NCV1671" i="1"/>
  <c r="NCU1671" i="1"/>
  <c r="NCT1671" i="1"/>
  <c r="NCS1671" i="1"/>
  <c r="NCR1671" i="1"/>
  <c r="NCQ1671" i="1"/>
  <c r="NCP1671" i="1"/>
  <c r="NCO1671" i="1"/>
  <c r="NCN1671" i="1"/>
  <c r="NCM1671" i="1"/>
  <c r="NCL1671" i="1"/>
  <c r="NCK1671" i="1"/>
  <c r="NCJ1671" i="1"/>
  <c r="NCI1671" i="1"/>
  <c r="NCH1671" i="1"/>
  <c r="NCG1671" i="1"/>
  <c r="NCF1671" i="1"/>
  <c r="NCE1671" i="1"/>
  <c r="NCD1671" i="1"/>
  <c r="NCC1671" i="1"/>
  <c r="NCB1671" i="1"/>
  <c r="NCA1671" i="1"/>
  <c r="NBZ1671" i="1"/>
  <c r="NBY1671" i="1"/>
  <c r="NBX1671" i="1"/>
  <c r="NBW1671" i="1"/>
  <c r="NBV1671" i="1"/>
  <c r="NBU1671" i="1"/>
  <c r="NBT1671" i="1"/>
  <c r="NBS1671" i="1"/>
  <c r="NBR1671" i="1"/>
  <c r="NBQ1671" i="1"/>
  <c r="NBP1671" i="1"/>
  <c r="NBO1671" i="1"/>
  <c r="NBN1671" i="1"/>
  <c r="NBM1671" i="1"/>
  <c r="NBL1671" i="1"/>
  <c r="NBK1671" i="1"/>
  <c r="NBJ1671" i="1"/>
  <c r="NBI1671" i="1"/>
  <c r="NBH1671" i="1"/>
  <c r="NBG1671" i="1"/>
  <c r="NBF1671" i="1"/>
  <c r="NBE1671" i="1"/>
  <c r="NBD1671" i="1"/>
  <c r="NBC1671" i="1"/>
  <c r="NBB1671" i="1"/>
  <c r="NBA1671" i="1"/>
  <c r="NAZ1671" i="1"/>
  <c r="NAY1671" i="1"/>
  <c r="NAX1671" i="1"/>
  <c r="NAW1671" i="1"/>
  <c r="NAV1671" i="1"/>
  <c r="NAU1671" i="1"/>
  <c r="NAT1671" i="1"/>
  <c r="NAS1671" i="1"/>
  <c r="NAR1671" i="1"/>
  <c r="NAQ1671" i="1"/>
  <c r="NAP1671" i="1"/>
  <c r="NAO1671" i="1"/>
  <c r="NAN1671" i="1"/>
  <c r="NAM1671" i="1"/>
  <c r="NAL1671" i="1"/>
  <c r="NAK1671" i="1"/>
  <c r="NAJ1671" i="1"/>
  <c r="NAI1671" i="1"/>
  <c r="NAH1671" i="1"/>
  <c r="NAG1671" i="1"/>
  <c r="NAF1671" i="1"/>
  <c r="NAE1671" i="1"/>
  <c r="NAD1671" i="1"/>
  <c r="NAC1671" i="1"/>
  <c r="NAB1671" i="1"/>
  <c r="NAA1671" i="1"/>
  <c r="MZZ1671" i="1"/>
  <c r="MZY1671" i="1"/>
  <c r="MZX1671" i="1"/>
  <c r="MZW1671" i="1"/>
  <c r="MZV1671" i="1"/>
  <c r="MZU1671" i="1"/>
  <c r="MZT1671" i="1"/>
  <c r="MZS1671" i="1"/>
  <c r="MZR1671" i="1"/>
  <c r="MZQ1671" i="1"/>
  <c r="MZP1671" i="1"/>
  <c r="MZO1671" i="1"/>
  <c r="MZN1671" i="1"/>
  <c r="MZM1671" i="1"/>
  <c r="MZL1671" i="1"/>
  <c r="MZK1671" i="1"/>
  <c r="MZJ1671" i="1"/>
  <c r="MZI1671" i="1"/>
  <c r="MZH1671" i="1"/>
  <c r="MZG1671" i="1"/>
  <c r="MZF1671" i="1"/>
  <c r="MZE1671" i="1"/>
  <c r="MZD1671" i="1"/>
  <c r="MZC1671" i="1"/>
  <c r="MZB1671" i="1"/>
  <c r="MZA1671" i="1"/>
  <c r="MYZ1671" i="1"/>
  <c r="MYY1671" i="1"/>
  <c r="MYX1671" i="1"/>
  <c r="MYW1671" i="1"/>
  <c r="MYV1671" i="1"/>
  <c r="MYU1671" i="1"/>
  <c r="MYT1671" i="1"/>
  <c r="MYS1671" i="1"/>
  <c r="MYR1671" i="1"/>
  <c r="MYQ1671" i="1"/>
  <c r="MYP1671" i="1"/>
  <c r="MYO1671" i="1"/>
  <c r="MYN1671" i="1"/>
  <c r="MYM1671" i="1"/>
  <c r="MYL1671" i="1"/>
  <c r="MYK1671" i="1"/>
  <c r="MYJ1671" i="1"/>
  <c r="MYI1671" i="1"/>
  <c r="MYH1671" i="1"/>
  <c r="MYG1671" i="1"/>
  <c r="MYF1671" i="1"/>
  <c r="MYE1671" i="1"/>
  <c r="MYD1671" i="1"/>
  <c r="MYC1671" i="1"/>
  <c r="MYB1671" i="1"/>
  <c r="MYA1671" i="1"/>
  <c r="MXZ1671" i="1"/>
  <c r="MXY1671" i="1"/>
  <c r="MXX1671" i="1"/>
  <c r="MXW1671" i="1"/>
  <c r="MXV1671" i="1"/>
  <c r="MXU1671" i="1"/>
  <c r="MXT1671" i="1"/>
  <c r="MXS1671" i="1"/>
  <c r="MXR1671" i="1"/>
  <c r="MXQ1671" i="1"/>
  <c r="MXP1671" i="1"/>
  <c r="MXO1671" i="1"/>
  <c r="MXN1671" i="1"/>
  <c r="MXM1671" i="1"/>
  <c r="MXL1671" i="1"/>
  <c r="MXK1671" i="1"/>
  <c r="MXJ1671" i="1"/>
  <c r="MXI1671" i="1"/>
  <c r="MXH1671" i="1"/>
  <c r="MXG1671" i="1"/>
  <c r="MXF1671" i="1"/>
  <c r="MXE1671" i="1"/>
  <c r="MXD1671" i="1"/>
  <c r="MXC1671" i="1"/>
  <c r="MXB1671" i="1"/>
  <c r="MXA1671" i="1"/>
  <c r="MWZ1671" i="1"/>
  <c r="MWY1671" i="1"/>
  <c r="MWX1671" i="1"/>
  <c r="MWW1671" i="1"/>
  <c r="MWV1671" i="1"/>
  <c r="MWU1671" i="1"/>
  <c r="MWT1671" i="1"/>
  <c r="MWS1671" i="1"/>
  <c r="MWR1671" i="1"/>
  <c r="MWQ1671" i="1"/>
  <c r="MWP1671" i="1"/>
  <c r="MWO1671" i="1"/>
  <c r="MWN1671" i="1"/>
  <c r="MWM1671" i="1"/>
  <c r="MWL1671" i="1"/>
  <c r="MWK1671" i="1"/>
  <c r="MWJ1671" i="1"/>
  <c r="MWI1671" i="1"/>
  <c r="MWH1671" i="1"/>
  <c r="MWG1671" i="1"/>
  <c r="MWF1671" i="1"/>
  <c r="MWE1671" i="1"/>
  <c r="MWD1671" i="1"/>
  <c r="MWC1671" i="1"/>
  <c r="MWB1671" i="1"/>
  <c r="MWA1671" i="1"/>
  <c r="MVZ1671" i="1"/>
  <c r="MVY1671" i="1"/>
  <c r="MVX1671" i="1"/>
  <c r="MVW1671" i="1"/>
  <c r="MVV1671" i="1"/>
  <c r="MVU1671" i="1"/>
  <c r="MVT1671" i="1"/>
  <c r="MVS1671" i="1"/>
  <c r="MVR1671" i="1"/>
  <c r="MVQ1671" i="1"/>
  <c r="MVP1671" i="1"/>
  <c r="MVO1671" i="1"/>
  <c r="MVN1671" i="1"/>
  <c r="MVM1671" i="1"/>
  <c r="MVL1671" i="1"/>
  <c r="MVK1671" i="1"/>
  <c r="MVJ1671" i="1"/>
  <c r="MVI1671" i="1"/>
  <c r="MVH1671" i="1"/>
  <c r="MVG1671" i="1"/>
  <c r="MVF1671" i="1"/>
  <c r="MVE1671" i="1"/>
  <c r="MVD1671" i="1"/>
  <c r="MVC1671" i="1"/>
  <c r="MVB1671" i="1"/>
  <c r="MVA1671" i="1"/>
  <c r="MUZ1671" i="1"/>
  <c r="MUY1671" i="1"/>
  <c r="MUX1671" i="1"/>
  <c r="MUW1671" i="1"/>
  <c r="MUV1671" i="1"/>
  <c r="MUU1671" i="1"/>
  <c r="MUT1671" i="1"/>
  <c r="MUS1671" i="1"/>
  <c r="MUR1671" i="1"/>
  <c r="MUQ1671" i="1"/>
  <c r="MUP1671" i="1"/>
  <c r="MUO1671" i="1"/>
  <c r="MUN1671" i="1"/>
  <c r="MUM1671" i="1"/>
  <c r="MUL1671" i="1"/>
  <c r="MUK1671" i="1"/>
  <c r="MUJ1671" i="1"/>
  <c r="MUI1671" i="1"/>
  <c r="MUH1671" i="1"/>
  <c r="MUG1671" i="1"/>
  <c r="MUF1671" i="1"/>
  <c r="MUE1671" i="1"/>
  <c r="MUD1671" i="1"/>
  <c r="MUC1671" i="1"/>
  <c r="MUB1671" i="1"/>
  <c r="MUA1671" i="1"/>
  <c r="MTZ1671" i="1"/>
  <c r="MTY1671" i="1"/>
  <c r="MTX1671" i="1"/>
  <c r="MTW1671" i="1"/>
  <c r="MTV1671" i="1"/>
  <c r="MTU1671" i="1"/>
  <c r="MTT1671" i="1"/>
  <c r="MTS1671" i="1"/>
  <c r="MTR1671" i="1"/>
  <c r="MTQ1671" i="1"/>
  <c r="MTP1671" i="1"/>
  <c r="MTO1671" i="1"/>
  <c r="MTN1671" i="1"/>
  <c r="MTM1671" i="1"/>
  <c r="MTL1671" i="1"/>
  <c r="MTK1671" i="1"/>
  <c r="MTJ1671" i="1"/>
  <c r="MTI1671" i="1"/>
  <c r="MTH1671" i="1"/>
  <c r="MTG1671" i="1"/>
  <c r="MTF1671" i="1"/>
  <c r="MTE1671" i="1"/>
  <c r="MTD1671" i="1"/>
  <c r="MTC1671" i="1"/>
  <c r="MTB1671" i="1"/>
  <c r="MTA1671" i="1"/>
  <c r="MSZ1671" i="1"/>
  <c r="MSY1671" i="1"/>
  <c r="MSX1671" i="1"/>
  <c r="MSW1671" i="1"/>
  <c r="MSV1671" i="1"/>
  <c r="MSU1671" i="1"/>
  <c r="MST1671" i="1"/>
  <c r="MSS1671" i="1"/>
  <c r="MSR1671" i="1"/>
  <c r="MSQ1671" i="1"/>
  <c r="MSP1671" i="1"/>
  <c r="MSO1671" i="1"/>
  <c r="MSN1671" i="1"/>
  <c r="MSM1671" i="1"/>
  <c r="MSL1671" i="1"/>
  <c r="MSK1671" i="1"/>
  <c r="MSJ1671" i="1"/>
  <c r="MSI1671" i="1"/>
  <c r="MSH1671" i="1"/>
  <c r="MSG1671" i="1"/>
  <c r="MSF1671" i="1"/>
  <c r="MSE1671" i="1"/>
  <c r="MSD1671" i="1"/>
  <c r="MSC1671" i="1"/>
  <c r="MSB1671" i="1"/>
  <c r="MSA1671" i="1"/>
  <c r="MRZ1671" i="1"/>
  <c r="MRY1671" i="1"/>
  <c r="MRX1671" i="1"/>
  <c r="MRW1671" i="1"/>
  <c r="MRV1671" i="1"/>
  <c r="MRU1671" i="1"/>
  <c r="MRT1671" i="1"/>
  <c r="MRS1671" i="1"/>
  <c r="MRR1671" i="1"/>
  <c r="MRQ1671" i="1"/>
  <c r="MRP1671" i="1"/>
  <c r="MRO1671" i="1"/>
  <c r="MRN1671" i="1"/>
  <c r="MRM1671" i="1"/>
  <c r="MRL1671" i="1"/>
  <c r="MRK1671" i="1"/>
  <c r="MRJ1671" i="1"/>
  <c r="MRI1671" i="1"/>
  <c r="MRH1671" i="1"/>
  <c r="MRG1671" i="1"/>
  <c r="MRF1671" i="1"/>
  <c r="MRE1671" i="1"/>
  <c r="MRD1671" i="1"/>
  <c r="MRC1671" i="1"/>
  <c r="MRB1671" i="1"/>
  <c r="MRA1671" i="1"/>
  <c r="MQZ1671" i="1"/>
  <c r="MQY1671" i="1"/>
  <c r="MQX1671" i="1"/>
  <c r="MQW1671" i="1"/>
  <c r="MQV1671" i="1"/>
  <c r="MQU1671" i="1"/>
  <c r="MQT1671" i="1"/>
  <c r="MQS1671" i="1"/>
  <c r="MQR1671" i="1"/>
  <c r="MQQ1671" i="1"/>
  <c r="MQP1671" i="1"/>
  <c r="MQO1671" i="1"/>
  <c r="MQN1671" i="1"/>
  <c r="MQM1671" i="1"/>
  <c r="MQL1671" i="1"/>
  <c r="MQK1671" i="1"/>
  <c r="MQJ1671" i="1"/>
  <c r="MQI1671" i="1"/>
  <c r="MQH1671" i="1"/>
  <c r="MQG1671" i="1"/>
  <c r="MQF1671" i="1"/>
  <c r="MQE1671" i="1"/>
  <c r="MQD1671" i="1"/>
  <c r="MQC1671" i="1"/>
  <c r="MQB1671" i="1"/>
  <c r="MQA1671" i="1"/>
  <c r="MPZ1671" i="1"/>
  <c r="MPY1671" i="1"/>
  <c r="MPX1671" i="1"/>
  <c r="MPW1671" i="1"/>
  <c r="MPV1671" i="1"/>
  <c r="MPU1671" i="1"/>
  <c r="MPT1671" i="1"/>
  <c r="MPS1671" i="1"/>
  <c r="MPR1671" i="1"/>
  <c r="MPQ1671" i="1"/>
  <c r="MPP1671" i="1"/>
  <c r="MPO1671" i="1"/>
  <c r="MPN1671" i="1"/>
  <c r="MPM1671" i="1"/>
  <c r="MPL1671" i="1"/>
  <c r="MPK1671" i="1"/>
  <c r="MPJ1671" i="1"/>
  <c r="MPI1671" i="1"/>
  <c r="MPH1671" i="1"/>
  <c r="MPG1671" i="1"/>
  <c r="MPF1671" i="1"/>
  <c r="MPE1671" i="1"/>
  <c r="MPD1671" i="1"/>
  <c r="MPC1671" i="1"/>
  <c r="MPB1671" i="1"/>
  <c r="MPA1671" i="1"/>
  <c r="MOZ1671" i="1"/>
  <c r="MOY1671" i="1"/>
  <c r="MOX1671" i="1"/>
  <c r="MOW1671" i="1"/>
  <c r="MOV1671" i="1"/>
  <c r="MOU1671" i="1"/>
  <c r="MOT1671" i="1"/>
  <c r="MOS1671" i="1"/>
  <c r="MOR1671" i="1"/>
  <c r="MOQ1671" i="1"/>
  <c r="MOP1671" i="1"/>
  <c r="MOO1671" i="1"/>
  <c r="MON1671" i="1"/>
  <c r="MOM1671" i="1"/>
  <c r="MOL1671" i="1"/>
  <c r="MOK1671" i="1"/>
  <c r="MOJ1671" i="1"/>
  <c r="MOI1671" i="1"/>
  <c r="MOH1671" i="1"/>
  <c r="MOG1671" i="1"/>
  <c r="MOF1671" i="1"/>
  <c r="MOE1671" i="1"/>
  <c r="MOD1671" i="1"/>
  <c r="MOC1671" i="1"/>
  <c r="MOB1671" i="1"/>
  <c r="MOA1671" i="1"/>
  <c r="MNZ1671" i="1"/>
  <c r="MNY1671" i="1"/>
  <c r="MNX1671" i="1"/>
  <c r="MNW1671" i="1"/>
  <c r="MNV1671" i="1"/>
  <c r="MNU1671" i="1"/>
  <c r="MNT1671" i="1"/>
  <c r="MNS1671" i="1"/>
  <c r="MNR1671" i="1"/>
  <c r="MNQ1671" i="1"/>
  <c r="MNP1671" i="1"/>
  <c r="MNO1671" i="1"/>
  <c r="MNN1671" i="1"/>
  <c r="MNM1671" i="1"/>
  <c r="MNL1671" i="1"/>
  <c r="MNK1671" i="1"/>
  <c r="MNJ1671" i="1"/>
  <c r="MNI1671" i="1"/>
  <c r="MNH1671" i="1"/>
  <c r="MNG1671" i="1"/>
  <c r="MNF1671" i="1"/>
  <c r="MNE1671" i="1"/>
  <c r="MND1671" i="1"/>
  <c r="MNC1671" i="1"/>
  <c r="MNB1671" i="1"/>
  <c r="MNA1671" i="1"/>
  <c r="MMZ1671" i="1"/>
  <c r="MMY1671" i="1"/>
  <c r="MMX1671" i="1"/>
  <c r="MMW1671" i="1"/>
  <c r="MMV1671" i="1"/>
  <c r="MMU1671" i="1"/>
  <c r="MMT1671" i="1"/>
  <c r="MMS1671" i="1"/>
  <c r="MMR1671" i="1"/>
  <c r="MMQ1671" i="1"/>
  <c r="MMP1671" i="1"/>
  <c r="MMO1671" i="1"/>
  <c r="MMN1671" i="1"/>
  <c r="MMM1671" i="1"/>
  <c r="MML1671" i="1"/>
  <c r="MMK1671" i="1"/>
  <c r="MMJ1671" i="1"/>
  <c r="MMI1671" i="1"/>
  <c r="MMH1671" i="1"/>
  <c r="MMG1671" i="1"/>
  <c r="MMF1671" i="1"/>
  <c r="MME1671" i="1"/>
  <c r="MMD1671" i="1"/>
  <c r="MMC1671" i="1"/>
  <c r="MMB1671" i="1"/>
  <c r="MMA1671" i="1"/>
  <c r="MLZ1671" i="1"/>
  <c r="MLY1671" i="1"/>
  <c r="MLX1671" i="1"/>
  <c r="MLW1671" i="1"/>
  <c r="MLV1671" i="1"/>
  <c r="MLU1671" i="1"/>
  <c r="MLT1671" i="1"/>
  <c r="MLS1671" i="1"/>
  <c r="MLR1671" i="1"/>
  <c r="MLQ1671" i="1"/>
  <c r="MLP1671" i="1"/>
  <c r="MLO1671" i="1"/>
  <c r="MLN1671" i="1"/>
  <c r="MLM1671" i="1"/>
  <c r="MLL1671" i="1"/>
  <c r="MLK1671" i="1"/>
  <c r="MLJ1671" i="1"/>
  <c r="MLI1671" i="1"/>
  <c r="MLH1671" i="1"/>
  <c r="MLG1671" i="1"/>
  <c r="MLF1671" i="1"/>
  <c r="MLE1671" i="1"/>
  <c r="MLD1671" i="1"/>
  <c r="MLC1671" i="1"/>
  <c r="MLB1671" i="1"/>
  <c r="MLA1671" i="1"/>
  <c r="MKZ1671" i="1"/>
  <c r="MKY1671" i="1"/>
  <c r="MKX1671" i="1"/>
  <c r="MKW1671" i="1"/>
  <c r="MKV1671" i="1"/>
  <c r="MKU1671" i="1"/>
  <c r="MKT1671" i="1"/>
  <c r="MKS1671" i="1"/>
  <c r="MKR1671" i="1"/>
  <c r="MKQ1671" i="1"/>
  <c r="MKP1671" i="1"/>
  <c r="MKO1671" i="1"/>
  <c r="MKN1671" i="1"/>
  <c r="MKM1671" i="1"/>
  <c r="MKL1671" i="1"/>
  <c r="MKK1671" i="1"/>
  <c r="MKJ1671" i="1"/>
  <c r="MKI1671" i="1"/>
  <c r="MKH1671" i="1"/>
  <c r="MKG1671" i="1"/>
  <c r="MKF1671" i="1"/>
  <c r="MKE1671" i="1"/>
  <c r="MKD1671" i="1"/>
  <c r="MKC1671" i="1"/>
  <c r="MKB1671" i="1"/>
  <c r="MKA1671" i="1"/>
  <c r="MJZ1671" i="1"/>
  <c r="MJY1671" i="1"/>
  <c r="MJX1671" i="1"/>
  <c r="MJW1671" i="1"/>
  <c r="MJV1671" i="1"/>
  <c r="MJU1671" i="1"/>
  <c r="MJT1671" i="1"/>
  <c r="MJS1671" i="1"/>
  <c r="MJR1671" i="1"/>
  <c r="MJQ1671" i="1"/>
  <c r="MJP1671" i="1"/>
  <c r="MJO1671" i="1"/>
  <c r="MJN1671" i="1"/>
  <c r="MJM1671" i="1"/>
  <c r="MJL1671" i="1"/>
  <c r="MJK1671" i="1"/>
  <c r="MJJ1671" i="1"/>
  <c r="MJI1671" i="1"/>
  <c r="MJH1671" i="1"/>
  <c r="MJG1671" i="1"/>
  <c r="MJF1671" i="1"/>
  <c r="MJE1671" i="1"/>
  <c r="MJD1671" i="1"/>
  <c r="MJC1671" i="1"/>
  <c r="MJB1671" i="1"/>
  <c r="MJA1671" i="1"/>
  <c r="MIZ1671" i="1"/>
  <c r="MIY1671" i="1"/>
  <c r="MIX1671" i="1"/>
  <c r="MIW1671" i="1"/>
  <c r="MIV1671" i="1"/>
  <c r="MIU1671" i="1"/>
  <c r="MIT1671" i="1"/>
  <c r="MIS1671" i="1"/>
  <c r="MIR1671" i="1"/>
  <c r="MIQ1671" i="1"/>
  <c r="MIP1671" i="1"/>
  <c r="MIO1671" i="1"/>
  <c r="MIN1671" i="1"/>
  <c r="MIM1671" i="1"/>
  <c r="MIL1671" i="1"/>
  <c r="MIK1671" i="1"/>
  <c r="MIJ1671" i="1"/>
  <c r="MII1671" i="1"/>
  <c r="MIH1671" i="1"/>
  <c r="MIG1671" i="1"/>
  <c r="MIF1671" i="1"/>
  <c r="MIE1671" i="1"/>
  <c r="MID1671" i="1"/>
  <c r="MIC1671" i="1"/>
  <c r="MIB1671" i="1"/>
  <c r="MIA1671" i="1"/>
  <c r="MHZ1671" i="1"/>
  <c r="MHY1671" i="1"/>
  <c r="MHX1671" i="1"/>
  <c r="MHW1671" i="1"/>
  <c r="MHV1671" i="1"/>
  <c r="MHU1671" i="1"/>
  <c r="MHT1671" i="1"/>
  <c r="MHS1671" i="1"/>
  <c r="MHR1671" i="1"/>
  <c r="MHQ1671" i="1"/>
  <c r="MHP1671" i="1"/>
  <c r="MHO1671" i="1"/>
  <c r="MHN1671" i="1"/>
  <c r="MHM1671" i="1"/>
  <c r="MHL1671" i="1"/>
  <c r="MHK1671" i="1"/>
  <c r="MHJ1671" i="1"/>
  <c r="MHI1671" i="1"/>
  <c r="MHH1671" i="1"/>
  <c r="MHG1671" i="1"/>
  <c r="MHF1671" i="1"/>
  <c r="MHE1671" i="1"/>
  <c r="MHD1671" i="1"/>
  <c r="MHC1671" i="1"/>
  <c r="MHB1671" i="1"/>
  <c r="MHA1671" i="1"/>
  <c r="MGZ1671" i="1"/>
  <c r="MGY1671" i="1"/>
  <c r="MGX1671" i="1"/>
  <c r="MGW1671" i="1"/>
  <c r="MGV1671" i="1"/>
  <c r="MGU1671" i="1"/>
  <c r="MGT1671" i="1"/>
  <c r="MGS1671" i="1"/>
  <c r="MGR1671" i="1"/>
  <c r="MGQ1671" i="1"/>
  <c r="MGP1671" i="1"/>
  <c r="MGO1671" i="1"/>
  <c r="MGN1671" i="1"/>
  <c r="MGM1671" i="1"/>
  <c r="MGL1671" i="1"/>
  <c r="MGK1671" i="1"/>
  <c r="MGJ1671" i="1"/>
  <c r="MGI1671" i="1"/>
  <c r="MGH1671" i="1"/>
  <c r="MGG1671" i="1"/>
  <c r="MGF1671" i="1"/>
  <c r="MGE1671" i="1"/>
  <c r="MGD1671" i="1"/>
  <c r="MGC1671" i="1"/>
  <c r="MGB1671" i="1"/>
  <c r="MGA1671" i="1"/>
  <c r="MFZ1671" i="1"/>
  <c r="MFY1671" i="1"/>
  <c r="MFX1671" i="1"/>
  <c r="MFW1671" i="1"/>
  <c r="MFV1671" i="1"/>
  <c r="MFU1671" i="1"/>
  <c r="MFT1671" i="1"/>
  <c r="MFS1671" i="1"/>
  <c r="MFR1671" i="1"/>
  <c r="MFQ1671" i="1"/>
  <c r="MFP1671" i="1"/>
  <c r="MFO1671" i="1"/>
  <c r="MFN1671" i="1"/>
  <c r="MFM1671" i="1"/>
  <c r="MFL1671" i="1"/>
  <c r="MFK1671" i="1"/>
  <c r="MFJ1671" i="1"/>
  <c r="MFI1671" i="1"/>
  <c r="MFH1671" i="1"/>
  <c r="MFG1671" i="1"/>
  <c r="MFF1671" i="1"/>
  <c r="MFE1671" i="1"/>
  <c r="MFD1671" i="1"/>
  <c r="MFC1671" i="1"/>
  <c r="MFB1671" i="1"/>
  <c r="MFA1671" i="1"/>
  <c r="MEZ1671" i="1"/>
  <c r="MEY1671" i="1"/>
  <c r="MEX1671" i="1"/>
  <c r="MEW1671" i="1"/>
  <c r="MEV1671" i="1"/>
  <c r="MEU1671" i="1"/>
  <c r="MET1671" i="1"/>
  <c r="MES1671" i="1"/>
  <c r="MER1671" i="1"/>
  <c r="MEQ1671" i="1"/>
  <c r="MEP1671" i="1"/>
  <c r="MEO1671" i="1"/>
  <c r="MEN1671" i="1"/>
  <c r="MEM1671" i="1"/>
  <c r="MEL1671" i="1"/>
  <c r="MEK1671" i="1"/>
  <c r="MEJ1671" i="1"/>
  <c r="MEI1671" i="1"/>
  <c r="MEH1671" i="1"/>
  <c r="MEG1671" i="1"/>
  <c r="MEF1671" i="1"/>
  <c r="MEE1671" i="1"/>
  <c r="MED1671" i="1"/>
  <c r="MEC1671" i="1"/>
  <c r="MEB1671" i="1"/>
  <c r="MEA1671" i="1"/>
  <c r="MDZ1671" i="1"/>
  <c r="MDY1671" i="1"/>
  <c r="MDX1671" i="1"/>
  <c r="MDW1671" i="1"/>
  <c r="MDV1671" i="1"/>
  <c r="MDU1671" i="1"/>
  <c r="MDT1671" i="1"/>
  <c r="MDS1671" i="1"/>
  <c r="MDR1671" i="1"/>
  <c r="MDQ1671" i="1"/>
  <c r="MDP1671" i="1"/>
  <c r="MDO1671" i="1"/>
  <c r="MDN1671" i="1"/>
  <c r="MDM1671" i="1"/>
  <c r="MDL1671" i="1"/>
  <c r="MDK1671" i="1"/>
  <c r="MDJ1671" i="1"/>
  <c r="MDI1671" i="1"/>
  <c r="MDH1671" i="1"/>
  <c r="MDG1671" i="1"/>
  <c r="MDF1671" i="1"/>
  <c r="MDE1671" i="1"/>
  <c r="MDD1671" i="1"/>
  <c r="MDC1671" i="1"/>
  <c r="MDB1671" i="1"/>
  <c r="MDA1671" i="1"/>
  <c r="MCZ1671" i="1"/>
  <c r="MCY1671" i="1"/>
  <c r="MCX1671" i="1"/>
  <c r="MCW1671" i="1"/>
  <c r="MCV1671" i="1"/>
  <c r="MCU1671" i="1"/>
  <c r="MCT1671" i="1"/>
  <c r="MCS1671" i="1"/>
  <c r="MCR1671" i="1"/>
  <c r="MCQ1671" i="1"/>
  <c r="MCP1671" i="1"/>
  <c r="MCO1671" i="1"/>
  <c r="MCN1671" i="1"/>
  <c r="MCM1671" i="1"/>
  <c r="MCL1671" i="1"/>
  <c r="MCK1671" i="1"/>
  <c r="MCJ1671" i="1"/>
  <c r="MCI1671" i="1"/>
  <c r="MCH1671" i="1"/>
  <c r="MCG1671" i="1"/>
  <c r="MCF1671" i="1"/>
  <c r="MCE1671" i="1"/>
  <c r="MCD1671" i="1"/>
  <c r="MCC1671" i="1"/>
  <c r="MCB1671" i="1"/>
  <c r="MCA1671" i="1"/>
  <c r="MBZ1671" i="1"/>
  <c r="MBY1671" i="1"/>
  <c r="MBX1671" i="1"/>
  <c r="MBW1671" i="1"/>
  <c r="MBV1671" i="1"/>
  <c r="MBU1671" i="1"/>
  <c r="MBT1671" i="1"/>
  <c r="MBS1671" i="1"/>
  <c r="MBR1671" i="1"/>
  <c r="MBQ1671" i="1"/>
  <c r="MBP1671" i="1"/>
  <c r="MBO1671" i="1"/>
  <c r="MBN1671" i="1"/>
  <c r="MBM1671" i="1"/>
  <c r="MBL1671" i="1"/>
  <c r="MBK1671" i="1"/>
  <c r="MBJ1671" i="1"/>
  <c r="MBI1671" i="1"/>
  <c r="MBH1671" i="1"/>
  <c r="MBG1671" i="1"/>
  <c r="MBF1671" i="1"/>
  <c r="MBE1671" i="1"/>
  <c r="MBD1671" i="1"/>
  <c r="MBC1671" i="1"/>
  <c r="MBB1671" i="1"/>
  <c r="MBA1671" i="1"/>
  <c r="MAZ1671" i="1"/>
  <c r="MAY1671" i="1"/>
  <c r="MAX1671" i="1"/>
  <c r="MAW1671" i="1"/>
  <c r="MAV1671" i="1"/>
  <c r="MAU1671" i="1"/>
  <c r="MAT1671" i="1"/>
  <c r="MAS1671" i="1"/>
  <c r="MAR1671" i="1"/>
  <c r="MAQ1671" i="1"/>
  <c r="MAP1671" i="1"/>
  <c r="MAO1671" i="1"/>
  <c r="MAN1671" i="1"/>
  <c r="MAM1671" i="1"/>
  <c r="MAL1671" i="1"/>
  <c r="MAK1671" i="1"/>
  <c r="MAJ1671" i="1"/>
  <c r="MAI1671" i="1"/>
  <c r="MAH1671" i="1"/>
  <c r="MAG1671" i="1"/>
  <c r="MAF1671" i="1"/>
  <c r="MAE1671" i="1"/>
  <c r="MAD1671" i="1"/>
  <c r="MAC1671" i="1"/>
  <c r="MAB1671" i="1"/>
  <c r="MAA1671" i="1"/>
  <c r="LZZ1671" i="1"/>
  <c r="LZY1671" i="1"/>
  <c r="LZX1671" i="1"/>
  <c r="LZW1671" i="1"/>
  <c r="LZV1671" i="1"/>
  <c r="LZU1671" i="1"/>
  <c r="LZT1671" i="1"/>
  <c r="LZS1671" i="1"/>
  <c r="LZR1671" i="1"/>
  <c r="LZQ1671" i="1"/>
  <c r="LZP1671" i="1"/>
  <c r="LZO1671" i="1"/>
  <c r="LZN1671" i="1"/>
  <c r="LZM1671" i="1"/>
  <c r="LZL1671" i="1"/>
  <c r="LZK1671" i="1"/>
  <c r="LZJ1671" i="1"/>
  <c r="LZI1671" i="1"/>
  <c r="LZH1671" i="1"/>
  <c r="LZG1671" i="1"/>
  <c r="LZF1671" i="1"/>
  <c r="LZE1671" i="1"/>
  <c r="LZD1671" i="1"/>
  <c r="LZC1671" i="1"/>
  <c r="LZB1671" i="1"/>
  <c r="LZA1671" i="1"/>
  <c r="LYZ1671" i="1"/>
  <c r="LYY1671" i="1"/>
  <c r="LYX1671" i="1"/>
  <c r="LYW1671" i="1"/>
  <c r="LYV1671" i="1"/>
  <c r="LYU1671" i="1"/>
  <c r="LYT1671" i="1"/>
  <c r="LYS1671" i="1"/>
  <c r="LYR1671" i="1"/>
  <c r="LYQ1671" i="1"/>
  <c r="LYP1671" i="1"/>
  <c r="LYO1671" i="1"/>
  <c r="LYN1671" i="1"/>
  <c r="LYM1671" i="1"/>
  <c r="LYL1671" i="1"/>
  <c r="LYK1671" i="1"/>
  <c r="LYJ1671" i="1"/>
  <c r="LYI1671" i="1"/>
  <c r="LYH1671" i="1"/>
  <c r="LYG1671" i="1"/>
  <c r="LYF1671" i="1"/>
  <c r="LYE1671" i="1"/>
  <c r="LYD1671" i="1"/>
  <c r="LYC1671" i="1"/>
  <c r="LYB1671" i="1"/>
  <c r="LYA1671" i="1"/>
  <c r="LXZ1671" i="1"/>
  <c r="LXY1671" i="1"/>
  <c r="LXX1671" i="1"/>
  <c r="LXW1671" i="1"/>
  <c r="LXV1671" i="1"/>
  <c r="LXU1671" i="1"/>
  <c r="LXT1671" i="1"/>
  <c r="LXS1671" i="1"/>
  <c r="LXR1671" i="1"/>
  <c r="LXQ1671" i="1"/>
  <c r="LXP1671" i="1"/>
  <c r="LXO1671" i="1"/>
  <c r="LXN1671" i="1"/>
  <c r="LXM1671" i="1"/>
  <c r="LXL1671" i="1"/>
  <c r="LXK1671" i="1"/>
  <c r="LXJ1671" i="1"/>
  <c r="LXI1671" i="1"/>
  <c r="LXH1671" i="1"/>
  <c r="LXG1671" i="1"/>
  <c r="LXF1671" i="1"/>
  <c r="LXE1671" i="1"/>
  <c r="LXD1671" i="1"/>
  <c r="LXC1671" i="1"/>
  <c r="LXB1671" i="1"/>
  <c r="LXA1671" i="1"/>
  <c r="LWZ1671" i="1"/>
  <c r="LWY1671" i="1"/>
  <c r="LWX1671" i="1"/>
  <c r="LWW1671" i="1"/>
  <c r="LWV1671" i="1"/>
  <c r="LWU1671" i="1"/>
  <c r="LWT1671" i="1"/>
  <c r="LWS1671" i="1"/>
  <c r="LWR1671" i="1"/>
  <c r="LWQ1671" i="1"/>
  <c r="LWP1671" i="1"/>
  <c r="LWO1671" i="1"/>
  <c r="LWN1671" i="1"/>
  <c r="LWM1671" i="1"/>
  <c r="LWL1671" i="1"/>
  <c r="LWK1671" i="1"/>
  <c r="LWJ1671" i="1"/>
  <c r="LWI1671" i="1"/>
  <c r="LWH1671" i="1"/>
  <c r="LWG1671" i="1"/>
  <c r="LWF1671" i="1"/>
  <c r="LWE1671" i="1"/>
  <c r="LWD1671" i="1"/>
  <c r="LWC1671" i="1"/>
  <c r="LWB1671" i="1"/>
  <c r="LWA1671" i="1"/>
  <c r="LVZ1671" i="1"/>
  <c r="LVY1671" i="1"/>
  <c r="LVX1671" i="1"/>
  <c r="LVW1671" i="1"/>
  <c r="LVV1671" i="1"/>
  <c r="LVU1671" i="1"/>
  <c r="LVT1671" i="1"/>
  <c r="LVS1671" i="1"/>
  <c r="LVR1671" i="1"/>
  <c r="LVQ1671" i="1"/>
  <c r="LVP1671" i="1"/>
  <c r="LVO1671" i="1"/>
  <c r="LVN1671" i="1"/>
  <c r="LVM1671" i="1"/>
  <c r="LVL1671" i="1"/>
  <c r="LVK1671" i="1"/>
  <c r="LVJ1671" i="1"/>
  <c r="LVI1671" i="1"/>
  <c r="LVH1671" i="1"/>
  <c r="LVG1671" i="1"/>
  <c r="LVF1671" i="1"/>
  <c r="LVE1671" i="1"/>
  <c r="LVD1671" i="1"/>
  <c r="LVC1671" i="1"/>
  <c r="LVB1671" i="1"/>
  <c r="LVA1671" i="1"/>
  <c r="LUZ1671" i="1"/>
  <c r="LUY1671" i="1"/>
  <c r="LUX1671" i="1"/>
  <c r="LUW1671" i="1"/>
  <c r="LUV1671" i="1"/>
  <c r="LUU1671" i="1"/>
  <c r="LUT1671" i="1"/>
  <c r="LUS1671" i="1"/>
  <c r="LUR1671" i="1"/>
  <c r="LUQ1671" i="1"/>
  <c r="LUP1671" i="1"/>
  <c r="LUO1671" i="1"/>
  <c r="LUN1671" i="1"/>
  <c r="LUM1671" i="1"/>
  <c r="LUL1671" i="1"/>
  <c r="LUK1671" i="1"/>
  <c r="LUJ1671" i="1"/>
  <c r="LUI1671" i="1"/>
  <c r="LUH1671" i="1"/>
  <c r="LUG1671" i="1"/>
  <c r="LUF1671" i="1"/>
  <c r="LUE1671" i="1"/>
  <c r="LUD1671" i="1"/>
  <c r="LUC1671" i="1"/>
  <c r="LUB1671" i="1"/>
  <c r="LUA1671" i="1"/>
  <c r="LTZ1671" i="1"/>
  <c r="LTY1671" i="1"/>
  <c r="LTX1671" i="1"/>
  <c r="LTW1671" i="1"/>
  <c r="LTV1671" i="1"/>
  <c r="LTU1671" i="1"/>
  <c r="LTT1671" i="1"/>
  <c r="LTS1671" i="1"/>
  <c r="LTR1671" i="1"/>
  <c r="LTQ1671" i="1"/>
  <c r="LTP1671" i="1"/>
  <c r="LTO1671" i="1"/>
  <c r="LTN1671" i="1"/>
  <c r="LTM1671" i="1"/>
  <c r="LTL1671" i="1"/>
  <c r="LTK1671" i="1"/>
  <c r="LTJ1671" i="1"/>
  <c r="LTI1671" i="1"/>
  <c r="LTH1671" i="1"/>
  <c r="LTG1671" i="1"/>
  <c r="LTF1671" i="1"/>
  <c r="LTE1671" i="1"/>
  <c r="LTD1671" i="1"/>
  <c r="LTC1671" i="1"/>
  <c r="LTB1671" i="1"/>
  <c r="LTA1671" i="1"/>
  <c r="LSZ1671" i="1"/>
  <c r="LSY1671" i="1"/>
  <c r="LSX1671" i="1"/>
  <c r="LSW1671" i="1"/>
  <c r="LSV1671" i="1"/>
  <c r="LSU1671" i="1"/>
  <c r="LST1671" i="1"/>
  <c r="LSS1671" i="1"/>
  <c r="LSR1671" i="1"/>
  <c r="LSQ1671" i="1"/>
  <c r="LSP1671" i="1"/>
  <c r="LSO1671" i="1"/>
  <c r="LSN1671" i="1"/>
  <c r="LSM1671" i="1"/>
  <c r="LSL1671" i="1"/>
  <c r="LSK1671" i="1"/>
  <c r="LSJ1671" i="1"/>
  <c r="LSI1671" i="1"/>
  <c r="LSH1671" i="1"/>
  <c r="LSG1671" i="1"/>
  <c r="LSF1671" i="1"/>
  <c r="LSE1671" i="1"/>
  <c r="LSD1671" i="1"/>
  <c r="LSC1671" i="1"/>
  <c r="LSB1671" i="1"/>
  <c r="LSA1671" i="1"/>
  <c r="LRZ1671" i="1"/>
  <c r="LRY1671" i="1"/>
  <c r="LRX1671" i="1"/>
  <c r="LRW1671" i="1"/>
  <c r="LRV1671" i="1"/>
  <c r="LRU1671" i="1"/>
  <c r="LRT1671" i="1"/>
  <c r="LRS1671" i="1"/>
  <c r="LRR1671" i="1"/>
  <c r="LRQ1671" i="1"/>
  <c r="LRP1671" i="1"/>
  <c r="LRO1671" i="1"/>
  <c r="LRN1671" i="1"/>
  <c r="LRM1671" i="1"/>
  <c r="LRL1671" i="1"/>
  <c r="LRK1671" i="1"/>
  <c r="LRJ1671" i="1"/>
  <c r="LRI1671" i="1"/>
  <c r="LRH1671" i="1"/>
  <c r="LRG1671" i="1"/>
  <c r="LRF1671" i="1"/>
  <c r="LRE1671" i="1"/>
  <c r="LRD1671" i="1"/>
  <c r="LRC1671" i="1"/>
  <c r="LRB1671" i="1"/>
  <c r="LRA1671" i="1"/>
  <c r="LQZ1671" i="1"/>
  <c r="LQY1671" i="1"/>
  <c r="LQX1671" i="1"/>
  <c r="LQW1671" i="1"/>
  <c r="LQV1671" i="1"/>
  <c r="LQU1671" i="1"/>
  <c r="LQT1671" i="1"/>
  <c r="LQS1671" i="1"/>
  <c r="LQR1671" i="1"/>
  <c r="LQQ1671" i="1"/>
  <c r="LQP1671" i="1"/>
  <c r="LQO1671" i="1"/>
  <c r="LQN1671" i="1"/>
  <c r="LQM1671" i="1"/>
  <c r="LQL1671" i="1"/>
  <c r="LQK1671" i="1"/>
  <c r="LQJ1671" i="1"/>
  <c r="LQI1671" i="1"/>
  <c r="LQH1671" i="1"/>
  <c r="LQG1671" i="1"/>
  <c r="LQF1671" i="1"/>
  <c r="LQE1671" i="1"/>
  <c r="LQD1671" i="1"/>
  <c r="LQC1671" i="1"/>
  <c r="LQB1671" i="1"/>
  <c r="LQA1671" i="1"/>
  <c r="LPZ1671" i="1"/>
  <c r="LPY1671" i="1"/>
  <c r="LPX1671" i="1"/>
  <c r="LPW1671" i="1"/>
  <c r="LPV1671" i="1"/>
  <c r="LPU1671" i="1"/>
  <c r="LPT1671" i="1"/>
  <c r="LPS1671" i="1"/>
  <c r="LPR1671" i="1"/>
  <c r="LPQ1671" i="1"/>
  <c r="LPP1671" i="1"/>
  <c r="LPO1671" i="1"/>
  <c r="LPN1671" i="1"/>
  <c r="LPM1671" i="1"/>
  <c r="LPL1671" i="1"/>
  <c r="LPK1671" i="1"/>
  <c r="LPJ1671" i="1"/>
  <c r="LPI1671" i="1"/>
  <c r="LPH1671" i="1"/>
  <c r="LPG1671" i="1"/>
  <c r="LPF1671" i="1"/>
  <c r="LPE1671" i="1"/>
  <c r="LPD1671" i="1"/>
  <c r="LPC1671" i="1"/>
  <c r="LPB1671" i="1"/>
  <c r="LPA1671" i="1"/>
  <c r="LOZ1671" i="1"/>
  <c r="LOY1671" i="1"/>
  <c r="LOX1671" i="1"/>
  <c r="LOW1671" i="1"/>
  <c r="LOV1671" i="1"/>
  <c r="LOU1671" i="1"/>
  <c r="LOT1671" i="1"/>
  <c r="LOS1671" i="1"/>
  <c r="LOR1671" i="1"/>
  <c r="LOQ1671" i="1"/>
  <c r="LOP1671" i="1"/>
  <c r="LOO1671" i="1"/>
  <c r="LON1671" i="1"/>
  <c r="LOM1671" i="1"/>
  <c r="LOL1671" i="1"/>
  <c r="LOK1671" i="1"/>
  <c r="LOJ1671" i="1"/>
  <c r="LOI1671" i="1"/>
  <c r="LOH1671" i="1"/>
  <c r="LOG1671" i="1"/>
  <c r="LOF1671" i="1"/>
  <c r="LOE1671" i="1"/>
  <c r="LOD1671" i="1"/>
  <c r="LOC1671" i="1"/>
  <c r="LOB1671" i="1"/>
  <c r="LOA1671" i="1"/>
  <c r="LNZ1671" i="1"/>
  <c r="LNY1671" i="1"/>
  <c r="LNX1671" i="1"/>
  <c r="LNW1671" i="1"/>
  <c r="LNV1671" i="1"/>
  <c r="LNU1671" i="1"/>
  <c r="LNT1671" i="1"/>
  <c r="LNS1671" i="1"/>
  <c r="LNR1671" i="1"/>
  <c r="LNQ1671" i="1"/>
  <c r="LNP1671" i="1"/>
  <c r="LNO1671" i="1"/>
  <c r="LNN1671" i="1"/>
  <c r="LNM1671" i="1"/>
  <c r="LNL1671" i="1"/>
  <c r="LNK1671" i="1"/>
  <c r="LNJ1671" i="1"/>
  <c r="LNI1671" i="1"/>
  <c r="LNH1671" i="1"/>
  <c r="LNG1671" i="1"/>
  <c r="LNF1671" i="1"/>
  <c r="LNE1671" i="1"/>
  <c r="LND1671" i="1"/>
  <c r="LNC1671" i="1"/>
  <c r="LNB1671" i="1"/>
  <c r="LNA1671" i="1"/>
  <c r="LMZ1671" i="1"/>
  <c r="LMY1671" i="1"/>
  <c r="LMX1671" i="1"/>
  <c r="LMW1671" i="1"/>
  <c r="LMV1671" i="1"/>
  <c r="LMU1671" i="1"/>
  <c r="LMT1671" i="1"/>
  <c r="LMS1671" i="1"/>
  <c r="LMR1671" i="1"/>
  <c r="LMQ1671" i="1"/>
  <c r="LMP1671" i="1"/>
  <c r="LMO1671" i="1"/>
  <c r="LMN1671" i="1"/>
  <c r="LMM1671" i="1"/>
  <c r="LML1671" i="1"/>
  <c r="LMK1671" i="1"/>
  <c r="LMJ1671" i="1"/>
  <c r="LMI1671" i="1"/>
  <c r="LMH1671" i="1"/>
  <c r="LMG1671" i="1"/>
  <c r="LMF1671" i="1"/>
  <c r="LME1671" i="1"/>
  <c r="LMD1671" i="1"/>
  <c r="LMC1671" i="1"/>
  <c r="LMB1671" i="1"/>
  <c r="LMA1671" i="1"/>
  <c r="LLZ1671" i="1"/>
  <c r="LLY1671" i="1"/>
  <c r="LLX1671" i="1"/>
  <c r="LLW1671" i="1"/>
  <c r="LLV1671" i="1"/>
  <c r="LLU1671" i="1"/>
  <c r="LLT1671" i="1"/>
  <c r="LLS1671" i="1"/>
  <c r="LLR1671" i="1"/>
  <c r="LLQ1671" i="1"/>
  <c r="LLP1671" i="1"/>
  <c r="LLO1671" i="1"/>
  <c r="LLN1671" i="1"/>
  <c r="LLM1671" i="1"/>
  <c r="LLL1671" i="1"/>
  <c r="LLK1671" i="1"/>
  <c r="LLJ1671" i="1"/>
  <c r="LLI1671" i="1"/>
  <c r="LLH1671" i="1"/>
  <c r="LLG1671" i="1"/>
  <c r="LLF1671" i="1"/>
  <c r="LLE1671" i="1"/>
  <c r="LLD1671" i="1"/>
  <c r="LLC1671" i="1"/>
  <c r="LLB1671" i="1"/>
  <c r="LLA1671" i="1"/>
  <c r="LKZ1671" i="1"/>
  <c r="LKY1671" i="1"/>
  <c r="LKX1671" i="1"/>
  <c r="LKW1671" i="1"/>
  <c r="LKV1671" i="1"/>
  <c r="LKU1671" i="1"/>
  <c r="LKT1671" i="1"/>
  <c r="LKS1671" i="1"/>
  <c r="LKR1671" i="1"/>
  <c r="LKQ1671" i="1"/>
  <c r="LKP1671" i="1"/>
  <c r="LKO1671" i="1"/>
  <c r="LKN1671" i="1"/>
  <c r="LKM1671" i="1"/>
  <c r="LKL1671" i="1"/>
  <c r="LKK1671" i="1"/>
  <c r="LKJ1671" i="1"/>
  <c r="LKI1671" i="1"/>
  <c r="LKH1671" i="1"/>
  <c r="LKG1671" i="1"/>
  <c r="LKF1671" i="1"/>
  <c r="LKE1671" i="1"/>
  <c r="LKD1671" i="1"/>
  <c r="LKC1671" i="1"/>
  <c r="LKB1671" i="1"/>
  <c r="LKA1671" i="1"/>
  <c r="LJZ1671" i="1"/>
  <c r="LJY1671" i="1"/>
  <c r="LJX1671" i="1"/>
  <c r="LJW1671" i="1"/>
  <c r="LJV1671" i="1"/>
  <c r="LJU1671" i="1"/>
  <c r="LJT1671" i="1"/>
  <c r="LJS1671" i="1"/>
  <c r="LJR1671" i="1"/>
  <c r="LJQ1671" i="1"/>
  <c r="LJP1671" i="1"/>
  <c r="LJO1671" i="1"/>
  <c r="LJN1671" i="1"/>
  <c r="LJM1671" i="1"/>
  <c r="LJL1671" i="1"/>
  <c r="LJK1671" i="1"/>
  <c r="LJJ1671" i="1"/>
  <c r="LJI1671" i="1"/>
  <c r="LJH1671" i="1"/>
  <c r="LJG1671" i="1"/>
  <c r="LJF1671" i="1"/>
  <c r="LJE1671" i="1"/>
  <c r="LJD1671" i="1"/>
  <c r="LJC1671" i="1"/>
  <c r="LJB1671" i="1"/>
  <c r="LJA1671" i="1"/>
  <c r="LIZ1671" i="1"/>
  <c r="LIY1671" i="1"/>
  <c r="LIX1671" i="1"/>
  <c r="LIW1671" i="1"/>
  <c r="LIV1671" i="1"/>
  <c r="LIU1671" i="1"/>
  <c r="LIT1671" i="1"/>
  <c r="LIS1671" i="1"/>
  <c r="LIR1671" i="1"/>
  <c r="LIQ1671" i="1"/>
  <c r="LIP1671" i="1"/>
  <c r="LIO1671" i="1"/>
  <c r="LIN1671" i="1"/>
  <c r="LIM1671" i="1"/>
  <c r="LIL1671" i="1"/>
  <c r="LIK1671" i="1"/>
  <c r="LIJ1671" i="1"/>
  <c r="LII1671" i="1"/>
  <c r="LIH1671" i="1"/>
  <c r="LIG1671" i="1"/>
  <c r="LIF1671" i="1"/>
  <c r="LIE1671" i="1"/>
  <c r="LID1671" i="1"/>
  <c r="LIC1671" i="1"/>
  <c r="LIB1671" i="1"/>
  <c r="LIA1671" i="1"/>
  <c r="LHZ1671" i="1"/>
  <c r="LHY1671" i="1"/>
  <c r="LHX1671" i="1"/>
  <c r="LHW1671" i="1"/>
  <c r="LHV1671" i="1"/>
  <c r="LHU1671" i="1"/>
  <c r="LHT1671" i="1"/>
  <c r="LHS1671" i="1"/>
  <c r="LHR1671" i="1"/>
  <c r="LHQ1671" i="1"/>
  <c r="LHP1671" i="1"/>
  <c r="LHO1671" i="1"/>
  <c r="LHN1671" i="1"/>
  <c r="LHM1671" i="1"/>
  <c r="LHL1671" i="1"/>
  <c r="LHK1671" i="1"/>
  <c r="LHJ1671" i="1"/>
  <c r="LHI1671" i="1"/>
  <c r="LHH1671" i="1"/>
  <c r="LHG1671" i="1"/>
  <c r="LHF1671" i="1"/>
  <c r="LHE1671" i="1"/>
  <c r="LHD1671" i="1"/>
  <c r="LHC1671" i="1"/>
  <c r="LHB1671" i="1"/>
  <c r="LHA1671" i="1"/>
  <c r="LGZ1671" i="1"/>
  <c r="LGY1671" i="1"/>
  <c r="LGX1671" i="1"/>
  <c r="LGW1671" i="1"/>
  <c r="LGV1671" i="1"/>
  <c r="LGU1671" i="1"/>
  <c r="LGT1671" i="1"/>
  <c r="LGS1671" i="1"/>
  <c r="LGR1671" i="1"/>
  <c r="LGQ1671" i="1"/>
  <c r="LGP1671" i="1"/>
  <c r="LGO1671" i="1"/>
  <c r="LGN1671" i="1"/>
  <c r="LGM1671" i="1"/>
  <c r="LGL1671" i="1"/>
  <c r="LGK1671" i="1"/>
  <c r="LGJ1671" i="1"/>
  <c r="LGI1671" i="1"/>
  <c r="LGH1671" i="1"/>
  <c r="LGG1671" i="1"/>
  <c r="LGF1671" i="1"/>
  <c r="LGE1671" i="1"/>
  <c r="LGD1671" i="1"/>
  <c r="LGC1671" i="1"/>
  <c r="LGB1671" i="1"/>
  <c r="LGA1671" i="1"/>
  <c r="LFZ1671" i="1"/>
  <c r="LFY1671" i="1"/>
  <c r="LFX1671" i="1"/>
  <c r="LFW1671" i="1"/>
  <c r="LFV1671" i="1"/>
  <c r="LFU1671" i="1"/>
  <c r="LFT1671" i="1"/>
  <c r="LFS1671" i="1"/>
  <c r="LFR1671" i="1"/>
  <c r="LFQ1671" i="1"/>
  <c r="LFP1671" i="1"/>
  <c r="LFO1671" i="1"/>
  <c r="LFN1671" i="1"/>
  <c r="LFM1671" i="1"/>
  <c r="LFL1671" i="1"/>
  <c r="LFK1671" i="1"/>
  <c r="LFJ1671" i="1"/>
  <c r="LFI1671" i="1"/>
  <c r="LFH1671" i="1"/>
  <c r="LFG1671" i="1"/>
  <c r="LFF1671" i="1"/>
  <c r="LFE1671" i="1"/>
  <c r="LFD1671" i="1"/>
  <c r="LFC1671" i="1"/>
  <c r="LFB1671" i="1"/>
  <c r="LFA1671" i="1"/>
  <c r="LEZ1671" i="1"/>
  <c r="LEY1671" i="1"/>
  <c r="LEX1671" i="1"/>
  <c r="LEW1671" i="1"/>
  <c r="LEV1671" i="1"/>
  <c r="LEU1671" i="1"/>
  <c r="LET1671" i="1"/>
  <c r="LES1671" i="1"/>
  <c r="LER1671" i="1"/>
  <c r="LEQ1671" i="1"/>
  <c r="LEP1671" i="1"/>
  <c r="LEO1671" i="1"/>
  <c r="LEN1671" i="1"/>
  <c r="LEM1671" i="1"/>
  <c r="LEL1671" i="1"/>
  <c r="LEK1671" i="1"/>
  <c r="LEJ1671" i="1"/>
  <c r="LEI1671" i="1"/>
  <c r="LEH1671" i="1"/>
  <c r="LEG1671" i="1"/>
  <c r="LEF1671" i="1"/>
  <c r="LEE1671" i="1"/>
  <c r="LED1671" i="1"/>
  <c r="LEC1671" i="1"/>
  <c r="LEB1671" i="1"/>
  <c r="LEA1671" i="1"/>
  <c r="LDZ1671" i="1"/>
  <c r="LDY1671" i="1"/>
  <c r="LDX1671" i="1"/>
  <c r="LDW1671" i="1"/>
  <c r="LDV1671" i="1"/>
  <c r="LDU1671" i="1"/>
  <c r="LDT1671" i="1"/>
  <c r="LDS1671" i="1"/>
  <c r="LDR1671" i="1"/>
  <c r="LDQ1671" i="1"/>
  <c r="LDP1671" i="1"/>
  <c r="LDO1671" i="1"/>
  <c r="LDN1671" i="1"/>
  <c r="LDM1671" i="1"/>
  <c r="LDL1671" i="1"/>
  <c r="LDK1671" i="1"/>
  <c r="LDJ1671" i="1"/>
  <c r="LDI1671" i="1"/>
  <c r="LDH1671" i="1"/>
  <c r="LDG1671" i="1"/>
  <c r="LDF1671" i="1"/>
  <c r="LDE1671" i="1"/>
  <c r="LDD1671" i="1"/>
  <c r="LDC1671" i="1"/>
  <c r="LDB1671" i="1"/>
  <c r="LDA1671" i="1"/>
  <c r="LCZ1671" i="1"/>
  <c r="LCY1671" i="1"/>
  <c r="LCX1671" i="1"/>
  <c r="LCW1671" i="1"/>
  <c r="LCV1671" i="1"/>
  <c r="LCU1671" i="1"/>
  <c r="LCT1671" i="1"/>
  <c r="LCS1671" i="1"/>
  <c r="LCR1671" i="1"/>
  <c r="LCQ1671" i="1"/>
  <c r="LCP1671" i="1"/>
  <c r="LCO1671" i="1"/>
  <c r="LCN1671" i="1"/>
  <c r="LCM1671" i="1"/>
  <c r="LCL1671" i="1"/>
  <c r="LCK1671" i="1"/>
  <c r="LCJ1671" i="1"/>
  <c r="LCI1671" i="1"/>
  <c r="LCH1671" i="1"/>
  <c r="LCG1671" i="1"/>
  <c r="LCF1671" i="1"/>
  <c r="LCE1671" i="1"/>
  <c r="LCD1671" i="1"/>
  <c r="LCC1671" i="1"/>
  <c r="LCB1671" i="1"/>
  <c r="LCA1671" i="1"/>
  <c r="LBZ1671" i="1"/>
  <c r="LBY1671" i="1"/>
  <c r="LBX1671" i="1"/>
  <c r="LBW1671" i="1"/>
  <c r="LBV1671" i="1"/>
  <c r="LBU1671" i="1"/>
  <c r="LBT1671" i="1"/>
  <c r="LBS1671" i="1"/>
  <c r="LBR1671" i="1"/>
  <c r="LBQ1671" i="1"/>
  <c r="LBP1671" i="1"/>
  <c r="LBO1671" i="1"/>
  <c r="LBN1671" i="1"/>
  <c r="LBM1671" i="1"/>
  <c r="LBL1671" i="1"/>
  <c r="LBK1671" i="1"/>
  <c r="LBJ1671" i="1"/>
  <c r="LBI1671" i="1"/>
  <c r="LBH1671" i="1"/>
  <c r="LBG1671" i="1"/>
  <c r="LBF1671" i="1"/>
  <c r="LBE1671" i="1"/>
  <c r="LBD1671" i="1"/>
  <c r="LBC1671" i="1"/>
  <c r="LBB1671" i="1"/>
  <c r="LBA1671" i="1"/>
  <c r="LAZ1671" i="1"/>
  <c r="LAY1671" i="1"/>
  <c r="LAX1671" i="1"/>
  <c r="LAW1671" i="1"/>
  <c r="LAV1671" i="1"/>
  <c r="LAU1671" i="1"/>
  <c r="LAT1671" i="1"/>
  <c r="LAS1671" i="1"/>
  <c r="LAR1671" i="1"/>
  <c r="LAQ1671" i="1"/>
  <c r="LAP1671" i="1"/>
  <c r="LAO1671" i="1"/>
  <c r="LAN1671" i="1"/>
  <c r="LAM1671" i="1"/>
  <c r="LAL1671" i="1"/>
  <c r="LAK1671" i="1"/>
  <c r="LAJ1671" i="1"/>
  <c r="LAI1671" i="1"/>
  <c r="LAH1671" i="1"/>
  <c r="LAG1671" i="1"/>
  <c r="LAF1671" i="1"/>
  <c r="LAE1671" i="1"/>
  <c r="LAD1671" i="1"/>
  <c r="LAC1671" i="1"/>
  <c r="LAB1671" i="1"/>
  <c r="LAA1671" i="1"/>
  <c r="KZZ1671" i="1"/>
  <c r="KZY1671" i="1"/>
  <c r="KZX1671" i="1"/>
  <c r="KZW1671" i="1"/>
  <c r="KZV1671" i="1"/>
  <c r="KZU1671" i="1"/>
  <c r="KZT1671" i="1"/>
  <c r="KZS1671" i="1"/>
  <c r="KZR1671" i="1"/>
  <c r="KZQ1671" i="1"/>
  <c r="KZP1671" i="1"/>
  <c r="KZO1671" i="1"/>
  <c r="KZN1671" i="1"/>
  <c r="KZM1671" i="1"/>
  <c r="KZL1671" i="1"/>
  <c r="KZK1671" i="1"/>
  <c r="KZJ1671" i="1"/>
  <c r="KZI1671" i="1"/>
  <c r="KZH1671" i="1"/>
  <c r="KZG1671" i="1"/>
  <c r="KZF1671" i="1"/>
  <c r="KZE1671" i="1"/>
  <c r="KZD1671" i="1"/>
  <c r="KZC1671" i="1"/>
  <c r="KZB1671" i="1"/>
  <c r="KZA1671" i="1"/>
  <c r="KYZ1671" i="1"/>
  <c r="KYY1671" i="1"/>
  <c r="KYX1671" i="1"/>
  <c r="KYW1671" i="1"/>
  <c r="KYV1671" i="1"/>
  <c r="KYU1671" i="1"/>
  <c r="KYT1671" i="1"/>
  <c r="KYS1671" i="1"/>
  <c r="KYR1671" i="1"/>
  <c r="KYQ1671" i="1"/>
  <c r="KYP1671" i="1"/>
  <c r="KYO1671" i="1"/>
  <c r="KYN1671" i="1"/>
  <c r="KYM1671" i="1"/>
  <c r="KYL1671" i="1"/>
  <c r="KYK1671" i="1"/>
  <c r="KYJ1671" i="1"/>
  <c r="KYI1671" i="1"/>
  <c r="KYH1671" i="1"/>
  <c r="KYG1671" i="1"/>
  <c r="KYF1671" i="1"/>
  <c r="KYE1671" i="1"/>
  <c r="KYD1671" i="1"/>
  <c r="KYC1671" i="1"/>
  <c r="KYB1671" i="1"/>
  <c r="KYA1671" i="1"/>
  <c r="KXZ1671" i="1"/>
  <c r="KXY1671" i="1"/>
  <c r="KXX1671" i="1"/>
  <c r="KXW1671" i="1"/>
  <c r="KXV1671" i="1"/>
  <c r="KXU1671" i="1"/>
  <c r="KXT1671" i="1"/>
  <c r="KXS1671" i="1"/>
  <c r="KXR1671" i="1"/>
  <c r="KXQ1671" i="1"/>
  <c r="KXP1671" i="1"/>
  <c r="KXO1671" i="1"/>
  <c r="KXN1671" i="1"/>
  <c r="KXM1671" i="1"/>
  <c r="KXL1671" i="1"/>
  <c r="KXK1671" i="1"/>
  <c r="KXJ1671" i="1"/>
  <c r="KXI1671" i="1"/>
  <c r="KXH1671" i="1"/>
  <c r="KXG1671" i="1"/>
  <c r="KXF1671" i="1"/>
  <c r="KXE1671" i="1"/>
  <c r="KXD1671" i="1"/>
  <c r="KXC1671" i="1"/>
  <c r="KXB1671" i="1"/>
  <c r="KXA1671" i="1"/>
  <c r="KWZ1671" i="1"/>
  <c r="KWY1671" i="1"/>
  <c r="KWX1671" i="1"/>
  <c r="KWW1671" i="1"/>
  <c r="KWV1671" i="1"/>
  <c r="KWU1671" i="1"/>
  <c r="KWT1671" i="1"/>
  <c r="KWS1671" i="1"/>
  <c r="KWR1671" i="1"/>
  <c r="KWQ1671" i="1"/>
  <c r="KWP1671" i="1"/>
  <c r="KWO1671" i="1"/>
  <c r="KWN1671" i="1"/>
  <c r="KWM1671" i="1"/>
  <c r="KWL1671" i="1"/>
  <c r="KWK1671" i="1"/>
  <c r="KWJ1671" i="1"/>
  <c r="KWI1671" i="1"/>
  <c r="KWH1671" i="1"/>
  <c r="KWG1671" i="1"/>
  <c r="KWF1671" i="1"/>
  <c r="KWE1671" i="1"/>
  <c r="KWD1671" i="1"/>
  <c r="KWC1671" i="1"/>
  <c r="KWB1671" i="1"/>
  <c r="KWA1671" i="1"/>
  <c r="KVZ1671" i="1"/>
  <c r="KVY1671" i="1"/>
  <c r="KVX1671" i="1"/>
  <c r="KVW1671" i="1"/>
  <c r="KVV1671" i="1"/>
  <c r="KVU1671" i="1"/>
  <c r="KVT1671" i="1"/>
  <c r="KVS1671" i="1"/>
  <c r="KVR1671" i="1"/>
  <c r="KVQ1671" i="1"/>
  <c r="KVP1671" i="1"/>
  <c r="KVO1671" i="1"/>
  <c r="KVN1671" i="1"/>
  <c r="KVM1671" i="1"/>
  <c r="KVL1671" i="1"/>
  <c r="KVK1671" i="1"/>
  <c r="KVJ1671" i="1"/>
  <c r="KVI1671" i="1"/>
  <c r="KVH1671" i="1"/>
  <c r="KVG1671" i="1"/>
  <c r="KVF1671" i="1"/>
  <c r="KVE1671" i="1"/>
  <c r="KVD1671" i="1"/>
  <c r="KVC1671" i="1"/>
  <c r="KVB1671" i="1"/>
  <c r="KVA1671" i="1"/>
  <c r="KUZ1671" i="1"/>
  <c r="KUY1671" i="1"/>
  <c r="KUX1671" i="1"/>
  <c r="KUW1671" i="1"/>
  <c r="KUV1671" i="1"/>
  <c r="KUU1671" i="1"/>
  <c r="KUT1671" i="1"/>
  <c r="KUS1671" i="1"/>
  <c r="KUR1671" i="1"/>
  <c r="KUQ1671" i="1"/>
  <c r="KUP1671" i="1"/>
  <c r="KUO1671" i="1"/>
  <c r="KUN1671" i="1"/>
  <c r="KUM1671" i="1"/>
  <c r="KUL1671" i="1"/>
  <c r="KUK1671" i="1"/>
  <c r="KUJ1671" i="1"/>
  <c r="KUI1671" i="1"/>
  <c r="KUH1671" i="1"/>
  <c r="KUG1671" i="1"/>
  <c r="KUF1671" i="1"/>
  <c r="KUE1671" i="1"/>
  <c r="KUD1671" i="1"/>
  <c r="KUC1671" i="1"/>
  <c r="KUB1671" i="1"/>
  <c r="KUA1671" i="1"/>
  <c r="KTZ1671" i="1"/>
  <c r="KTY1671" i="1"/>
  <c r="KTX1671" i="1"/>
  <c r="KTW1671" i="1"/>
  <c r="KTV1671" i="1"/>
  <c r="KTU1671" i="1"/>
  <c r="KTT1671" i="1"/>
  <c r="KTS1671" i="1"/>
  <c r="KTR1671" i="1"/>
  <c r="KTQ1671" i="1"/>
  <c r="KTP1671" i="1"/>
  <c r="KTO1671" i="1"/>
  <c r="KTN1671" i="1"/>
  <c r="KTM1671" i="1"/>
  <c r="KTL1671" i="1"/>
  <c r="KTK1671" i="1"/>
  <c r="KTJ1671" i="1"/>
  <c r="KTI1671" i="1"/>
  <c r="KTH1671" i="1"/>
  <c r="KTG1671" i="1"/>
  <c r="KTF1671" i="1"/>
  <c r="KTE1671" i="1"/>
  <c r="KTD1671" i="1"/>
  <c r="KTC1671" i="1"/>
  <c r="KTB1671" i="1"/>
  <c r="KTA1671" i="1"/>
  <c r="KSZ1671" i="1"/>
  <c r="KSY1671" i="1"/>
  <c r="KSX1671" i="1"/>
  <c r="KSW1671" i="1"/>
  <c r="KSV1671" i="1"/>
  <c r="KSU1671" i="1"/>
  <c r="KST1671" i="1"/>
  <c r="KSS1671" i="1"/>
  <c r="KSR1671" i="1"/>
  <c r="KSQ1671" i="1"/>
  <c r="KSP1671" i="1"/>
  <c r="KSO1671" i="1"/>
  <c r="KSN1671" i="1"/>
  <c r="KSM1671" i="1"/>
  <c r="KSL1671" i="1"/>
  <c r="KSK1671" i="1"/>
  <c r="KSJ1671" i="1"/>
  <c r="KSI1671" i="1"/>
  <c r="KSH1671" i="1"/>
  <c r="KSG1671" i="1"/>
  <c r="KSF1671" i="1"/>
  <c r="KSE1671" i="1"/>
  <c r="KSD1671" i="1"/>
  <c r="KSC1671" i="1"/>
  <c r="KSB1671" i="1"/>
  <c r="KSA1671" i="1"/>
  <c r="KRZ1671" i="1"/>
  <c r="KRY1671" i="1"/>
  <c r="KRX1671" i="1"/>
  <c r="KRW1671" i="1"/>
  <c r="KRV1671" i="1"/>
  <c r="KRU1671" i="1"/>
  <c r="KRT1671" i="1"/>
  <c r="KRS1671" i="1"/>
  <c r="KRR1671" i="1"/>
  <c r="KRQ1671" i="1"/>
  <c r="KRP1671" i="1"/>
  <c r="KRO1671" i="1"/>
  <c r="KRN1671" i="1"/>
  <c r="KRM1671" i="1"/>
  <c r="KRL1671" i="1"/>
  <c r="KRK1671" i="1"/>
  <c r="KRJ1671" i="1"/>
  <c r="KRI1671" i="1"/>
  <c r="KRH1671" i="1"/>
  <c r="KRG1671" i="1"/>
  <c r="KRF1671" i="1"/>
  <c r="KRE1671" i="1"/>
  <c r="KRD1671" i="1"/>
  <c r="KRC1671" i="1"/>
  <c r="KRB1671" i="1"/>
  <c r="KRA1671" i="1"/>
  <c r="KQZ1671" i="1"/>
  <c r="KQY1671" i="1"/>
  <c r="KQX1671" i="1"/>
  <c r="KQW1671" i="1"/>
  <c r="KQV1671" i="1"/>
  <c r="KQU1671" i="1"/>
  <c r="KQT1671" i="1"/>
  <c r="KQS1671" i="1"/>
  <c r="KQR1671" i="1"/>
  <c r="KQQ1671" i="1"/>
  <c r="KQP1671" i="1"/>
  <c r="KQO1671" i="1"/>
  <c r="KQN1671" i="1"/>
  <c r="KQM1671" i="1"/>
  <c r="KQL1671" i="1"/>
  <c r="KQK1671" i="1"/>
  <c r="KQJ1671" i="1"/>
  <c r="KQI1671" i="1"/>
  <c r="KQH1671" i="1"/>
  <c r="KQG1671" i="1"/>
  <c r="KQF1671" i="1"/>
  <c r="KQE1671" i="1"/>
  <c r="KQD1671" i="1"/>
  <c r="KQC1671" i="1"/>
  <c r="KQB1671" i="1"/>
  <c r="KQA1671" i="1"/>
  <c r="KPZ1671" i="1"/>
  <c r="KPY1671" i="1"/>
  <c r="KPX1671" i="1"/>
  <c r="KPW1671" i="1"/>
  <c r="KPV1671" i="1"/>
  <c r="KPU1671" i="1"/>
  <c r="KPT1671" i="1"/>
  <c r="KPS1671" i="1"/>
  <c r="KPR1671" i="1"/>
  <c r="KPQ1671" i="1"/>
  <c r="KPP1671" i="1"/>
  <c r="KPO1671" i="1"/>
  <c r="KPN1671" i="1"/>
  <c r="KPM1671" i="1"/>
  <c r="KPL1671" i="1"/>
  <c r="KPK1671" i="1"/>
  <c r="KPJ1671" i="1"/>
  <c r="KPI1671" i="1"/>
  <c r="KPH1671" i="1"/>
  <c r="KPG1671" i="1"/>
  <c r="KPF1671" i="1"/>
  <c r="KPE1671" i="1"/>
  <c r="KPD1671" i="1"/>
  <c r="KPC1671" i="1"/>
  <c r="KPB1671" i="1"/>
  <c r="KPA1671" i="1"/>
  <c r="KOZ1671" i="1"/>
  <c r="KOY1671" i="1"/>
  <c r="KOX1671" i="1"/>
  <c r="KOW1671" i="1"/>
  <c r="KOV1671" i="1"/>
  <c r="KOU1671" i="1"/>
  <c r="KOT1671" i="1"/>
  <c r="KOS1671" i="1"/>
  <c r="KOR1671" i="1"/>
  <c r="KOQ1671" i="1"/>
  <c r="KOP1671" i="1"/>
  <c r="KOO1671" i="1"/>
  <c r="KON1671" i="1"/>
  <c r="KOM1671" i="1"/>
  <c r="KOL1671" i="1"/>
  <c r="KOK1671" i="1"/>
  <c r="KOJ1671" i="1"/>
  <c r="KOI1671" i="1"/>
  <c r="KOH1671" i="1"/>
  <c r="KOG1671" i="1"/>
  <c r="KOF1671" i="1"/>
  <c r="KOE1671" i="1"/>
  <c r="KOD1671" i="1"/>
  <c r="KOC1671" i="1"/>
  <c r="KOB1671" i="1"/>
  <c r="KOA1671" i="1"/>
  <c r="KNZ1671" i="1"/>
  <c r="KNY1671" i="1"/>
  <c r="KNX1671" i="1"/>
  <c r="KNW1671" i="1"/>
  <c r="KNV1671" i="1"/>
  <c r="KNU1671" i="1"/>
  <c r="KNT1671" i="1"/>
  <c r="KNS1671" i="1"/>
  <c r="KNR1671" i="1"/>
  <c r="KNQ1671" i="1"/>
  <c r="KNP1671" i="1"/>
  <c r="KNO1671" i="1"/>
  <c r="KNN1671" i="1"/>
  <c r="KNM1671" i="1"/>
  <c r="KNL1671" i="1"/>
  <c r="KNK1671" i="1"/>
  <c r="KNJ1671" i="1"/>
  <c r="KNI1671" i="1"/>
  <c r="KNH1671" i="1"/>
  <c r="KNG1671" i="1"/>
  <c r="KNF1671" i="1"/>
  <c r="KNE1671" i="1"/>
  <c r="KND1671" i="1"/>
  <c r="KNC1671" i="1"/>
  <c r="KNB1671" i="1"/>
  <c r="KNA1671" i="1"/>
  <c r="KMZ1671" i="1"/>
  <c r="KMY1671" i="1"/>
  <c r="KMX1671" i="1"/>
  <c r="KMW1671" i="1"/>
  <c r="KMV1671" i="1"/>
  <c r="KMU1671" i="1"/>
  <c r="KMT1671" i="1"/>
  <c r="KMS1671" i="1"/>
  <c r="KMR1671" i="1"/>
  <c r="KMQ1671" i="1"/>
  <c r="KMP1671" i="1"/>
  <c r="KMO1671" i="1"/>
  <c r="KMN1671" i="1"/>
  <c r="KMM1671" i="1"/>
  <c r="KML1671" i="1"/>
  <c r="KMK1671" i="1"/>
  <c r="KMJ1671" i="1"/>
  <c r="KMI1671" i="1"/>
  <c r="KMH1671" i="1"/>
  <c r="KMG1671" i="1"/>
  <c r="KMF1671" i="1"/>
  <c r="KME1671" i="1"/>
  <c r="KMD1671" i="1"/>
  <c r="KMC1671" i="1"/>
  <c r="KMB1671" i="1"/>
  <c r="KMA1671" i="1"/>
  <c r="KLZ1671" i="1"/>
  <c r="KLY1671" i="1"/>
  <c r="KLX1671" i="1"/>
  <c r="KLW1671" i="1"/>
  <c r="KLV1671" i="1"/>
  <c r="KLU1671" i="1"/>
  <c r="KLT1671" i="1"/>
  <c r="KLS1671" i="1"/>
  <c r="KLR1671" i="1"/>
  <c r="KLQ1671" i="1"/>
  <c r="KLP1671" i="1"/>
  <c r="KLO1671" i="1"/>
  <c r="KLN1671" i="1"/>
  <c r="KLM1671" i="1"/>
  <c r="KLL1671" i="1"/>
  <c r="KLK1671" i="1"/>
  <c r="KLJ1671" i="1"/>
  <c r="KLI1671" i="1"/>
  <c r="KLH1671" i="1"/>
  <c r="KLG1671" i="1"/>
  <c r="KLF1671" i="1"/>
  <c r="KLE1671" i="1"/>
  <c r="KLD1671" i="1"/>
  <c r="KLC1671" i="1"/>
  <c r="KLB1671" i="1"/>
  <c r="KLA1671" i="1"/>
  <c r="KKZ1671" i="1"/>
  <c r="KKY1671" i="1"/>
  <c r="KKX1671" i="1"/>
  <c r="KKW1671" i="1"/>
  <c r="KKV1671" i="1"/>
  <c r="KKU1671" i="1"/>
  <c r="KKT1671" i="1"/>
  <c r="KKS1671" i="1"/>
  <c r="KKR1671" i="1"/>
  <c r="KKQ1671" i="1"/>
  <c r="KKP1671" i="1"/>
  <c r="KKO1671" i="1"/>
  <c r="KKN1671" i="1"/>
  <c r="KKM1671" i="1"/>
  <c r="KKL1671" i="1"/>
  <c r="KKK1671" i="1"/>
  <c r="KKJ1671" i="1"/>
  <c r="KKI1671" i="1"/>
  <c r="KKH1671" i="1"/>
  <c r="KKG1671" i="1"/>
  <c r="KKF1671" i="1"/>
  <c r="KKE1671" i="1"/>
  <c r="KKD1671" i="1"/>
  <c r="KKC1671" i="1"/>
  <c r="KKB1671" i="1"/>
  <c r="KKA1671" i="1"/>
  <c r="KJZ1671" i="1"/>
  <c r="KJY1671" i="1"/>
  <c r="KJX1671" i="1"/>
  <c r="KJW1671" i="1"/>
  <c r="KJV1671" i="1"/>
  <c r="KJU1671" i="1"/>
  <c r="KJT1671" i="1"/>
  <c r="KJS1671" i="1"/>
  <c r="KJR1671" i="1"/>
  <c r="KJQ1671" i="1"/>
  <c r="KJP1671" i="1"/>
  <c r="KJO1671" i="1"/>
  <c r="KJN1671" i="1"/>
  <c r="KJM1671" i="1"/>
  <c r="KJL1671" i="1"/>
  <c r="KJK1671" i="1"/>
  <c r="KJJ1671" i="1"/>
  <c r="KJI1671" i="1"/>
  <c r="KJH1671" i="1"/>
  <c r="KJG1671" i="1"/>
  <c r="KJF1671" i="1"/>
  <c r="KJE1671" i="1"/>
  <c r="KJD1671" i="1"/>
  <c r="KJC1671" i="1"/>
  <c r="KJB1671" i="1"/>
  <c r="KJA1671" i="1"/>
  <c r="KIZ1671" i="1"/>
  <c r="KIY1671" i="1"/>
  <c r="KIX1671" i="1"/>
  <c r="KIW1671" i="1"/>
  <c r="KIV1671" i="1"/>
  <c r="KIU1671" i="1"/>
  <c r="KIT1671" i="1"/>
  <c r="KIS1671" i="1"/>
  <c r="KIR1671" i="1"/>
  <c r="KIQ1671" i="1"/>
  <c r="KIP1671" i="1"/>
  <c r="KIO1671" i="1"/>
  <c r="KIN1671" i="1"/>
  <c r="KIM1671" i="1"/>
  <c r="KIL1671" i="1"/>
  <c r="KIK1671" i="1"/>
  <c r="KIJ1671" i="1"/>
  <c r="KII1671" i="1"/>
  <c r="KIH1671" i="1"/>
  <c r="KIG1671" i="1"/>
  <c r="KIF1671" i="1"/>
  <c r="KIE1671" i="1"/>
  <c r="KID1671" i="1"/>
  <c r="KIC1671" i="1"/>
  <c r="KIB1671" i="1"/>
  <c r="KIA1671" i="1"/>
  <c r="KHZ1671" i="1"/>
  <c r="KHY1671" i="1"/>
  <c r="KHX1671" i="1"/>
  <c r="KHW1671" i="1"/>
  <c r="KHV1671" i="1"/>
  <c r="KHU1671" i="1"/>
  <c r="KHT1671" i="1"/>
  <c r="KHS1671" i="1"/>
  <c r="KHR1671" i="1"/>
  <c r="KHQ1671" i="1"/>
  <c r="KHP1671" i="1"/>
  <c r="KHO1671" i="1"/>
  <c r="KHN1671" i="1"/>
  <c r="KHM1671" i="1"/>
  <c r="KHL1671" i="1"/>
  <c r="KHK1671" i="1"/>
  <c r="KHJ1671" i="1"/>
  <c r="KHI1671" i="1"/>
  <c r="KHH1671" i="1"/>
  <c r="KHG1671" i="1"/>
  <c r="KHF1671" i="1"/>
  <c r="KHE1671" i="1"/>
  <c r="KHD1671" i="1"/>
  <c r="KHC1671" i="1"/>
  <c r="KHB1671" i="1"/>
  <c r="KHA1671" i="1"/>
  <c r="KGZ1671" i="1"/>
  <c r="KGY1671" i="1"/>
  <c r="KGX1671" i="1"/>
  <c r="KGW1671" i="1"/>
  <c r="KGV1671" i="1"/>
  <c r="KGU1671" i="1"/>
  <c r="KGT1671" i="1"/>
  <c r="KGS1671" i="1"/>
  <c r="KGR1671" i="1"/>
  <c r="KGQ1671" i="1"/>
  <c r="KGP1671" i="1"/>
  <c r="KGO1671" i="1"/>
  <c r="KGN1671" i="1"/>
  <c r="KGM1671" i="1"/>
  <c r="KGL1671" i="1"/>
  <c r="KGK1671" i="1"/>
  <c r="KGJ1671" i="1"/>
  <c r="KGI1671" i="1"/>
  <c r="KGH1671" i="1"/>
  <c r="KGG1671" i="1"/>
  <c r="KGF1671" i="1"/>
  <c r="KGE1671" i="1"/>
  <c r="KGD1671" i="1"/>
  <c r="KGC1671" i="1"/>
  <c r="KGB1671" i="1"/>
  <c r="KGA1671" i="1"/>
  <c r="KFZ1671" i="1"/>
  <c r="KFY1671" i="1"/>
  <c r="KFX1671" i="1"/>
  <c r="KFW1671" i="1"/>
  <c r="KFV1671" i="1"/>
  <c r="KFU1671" i="1"/>
  <c r="KFT1671" i="1"/>
  <c r="KFS1671" i="1"/>
  <c r="KFR1671" i="1"/>
  <c r="KFQ1671" i="1"/>
  <c r="KFP1671" i="1"/>
  <c r="KFO1671" i="1"/>
  <c r="KFN1671" i="1"/>
  <c r="KFM1671" i="1"/>
  <c r="KFL1671" i="1"/>
  <c r="KFK1671" i="1"/>
  <c r="KFJ1671" i="1"/>
  <c r="KFI1671" i="1"/>
  <c r="KFH1671" i="1"/>
  <c r="KFG1671" i="1"/>
  <c r="KFF1671" i="1"/>
  <c r="KFE1671" i="1"/>
  <c r="KFD1671" i="1"/>
  <c r="KFC1671" i="1"/>
  <c r="KFB1671" i="1"/>
  <c r="KFA1671" i="1"/>
  <c r="KEZ1671" i="1"/>
  <c r="KEY1671" i="1"/>
  <c r="KEX1671" i="1"/>
  <c r="KEW1671" i="1"/>
  <c r="KEV1671" i="1"/>
  <c r="KEU1671" i="1"/>
  <c r="KET1671" i="1"/>
  <c r="KES1671" i="1"/>
  <c r="KER1671" i="1"/>
  <c r="KEQ1671" i="1"/>
  <c r="KEP1671" i="1"/>
  <c r="KEO1671" i="1"/>
  <c r="KEN1671" i="1"/>
  <c r="KEM1671" i="1"/>
  <c r="KEL1671" i="1"/>
  <c r="KEK1671" i="1"/>
  <c r="KEJ1671" i="1"/>
  <c r="KEI1671" i="1"/>
  <c r="KEH1671" i="1"/>
  <c r="KEG1671" i="1"/>
  <c r="KEF1671" i="1"/>
  <c r="KEE1671" i="1"/>
  <c r="KED1671" i="1"/>
  <c r="KEC1671" i="1"/>
  <c r="KEB1671" i="1"/>
  <c r="KEA1671" i="1"/>
  <c r="KDZ1671" i="1"/>
  <c r="KDY1671" i="1"/>
  <c r="KDX1671" i="1"/>
  <c r="KDW1671" i="1"/>
  <c r="KDV1671" i="1"/>
  <c r="KDU1671" i="1"/>
  <c r="KDT1671" i="1"/>
  <c r="KDS1671" i="1"/>
  <c r="KDR1671" i="1"/>
  <c r="KDQ1671" i="1"/>
  <c r="KDP1671" i="1"/>
  <c r="KDO1671" i="1"/>
  <c r="KDN1671" i="1"/>
  <c r="KDM1671" i="1"/>
  <c r="KDL1671" i="1"/>
  <c r="KDK1671" i="1"/>
  <c r="KDJ1671" i="1"/>
  <c r="KDI1671" i="1"/>
  <c r="KDH1671" i="1"/>
  <c r="KDG1671" i="1"/>
  <c r="KDF1671" i="1"/>
  <c r="KDE1671" i="1"/>
  <c r="KDD1671" i="1"/>
  <c r="KDC1671" i="1"/>
  <c r="KDB1671" i="1"/>
  <c r="KDA1671" i="1"/>
  <c r="KCZ1671" i="1"/>
  <c r="KCY1671" i="1"/>
  <c r="KCX1671" i="1"/>
  <c r="KCW1671" i="1"/>
  <c r="KCV1671" i="1"/>
  <c r="KCU1671" i="1"/>
  <c r="KCT1671" i="1"/>
  <c r="KCS1671" i="1"/>
  <c r="KCR1671" i="1"/>
  <c r="KCQ1671" i="1"/>
  <c r="KCP1671" i="1"/>
  <c r="KCO1671" i="1"/>
  <c r="KCN1671" i="1"/>
  <c r="KCM1671" i="1"/>
  <c r="KCL1671" i="1"/>
  <c r="KCK1671" i="1"/>
  <c r="KCJ1671" i="1"/>
  <c r="KCI1671" i="1"/>
  <c r="KCH1671" i="1"/>
  <c r="KCG1671" i="1"/>
  <c r="KCF1671" i="1"/>
  <c r="KCE1671" i="1"/>
  <c r="KCD1671" i="1"/>
  <c r="KCC1671" i="1"/>
  <c r="KCB1671" i="1"/>
  <c r="KCA1671" i="1"/>
  <c r="KBZ1671" i="1"/>
  <c r="KBY1671" i="1"/>
  <c r="KBX1671" i="1"/>
  <c r="KBW1671" i="1"/>
  <c r="KBV1671" i="1"/>
  <c r="KBU1671" i="1"/>
  <c r="KBT1671" i="1"/>
  <c r="KBS1671" i="1"/>
  <c r="KBR1671" i="1"/>
  <c r="KBQ1671" i="1"/>
  <c r="KBP1671" i="1"/>
  <c r="KBO1671" i="1"/>
  <c r="KBN1671" i="1"/>
  <c r="KBM1671" i="1"/>
  <c r="KBL1671" i="1"/>
  <c r="KBK1671" i="1"/>
  <c r="KBJ1671" i="1"/>
  <c r="KBI1671" i="1"/>
  <c r="KBH1671" i="1"/>
  <c r="KBG1671" i="1"/>
  <c r="KBF1671" i="1"/>
  <c r="KBE1671" i="1"/>
  <c r="KBD1671" i="1"/>
  <c r="KBC1671" i="1"/>
  <c r="KBB1671" i="1"/>
  <c r="KBA1671" i="1"/>
  <c r="KAZ1671" i="1"/>
  <c r="KAY1671" i="1"/>
  <c r="KAX1671" i="1"/>
  <c r="KAW1671" i="1"/>
  <c r="KAV1671" i="1"/>
  <c r="KAU1671" i="1"/>
  <c r="KAT1671" i="1"/>
  <c r="KAS1671" i="1"/>
  <c r="KAR1671" i="1"/>
  <c r="KAQ1671" i="1"/>
  <c r="KAP1671" i="1"/>
  <c r="KAO1671" i="1"/>
  <c r="KAN1671" i="1"/>
  <c r="KAM1671" i="1"/>
  <c r="KAL1671" i="1"/>
  <c r="KAK1671" i="1"/>
  <c r="KAJ1671" i="1"/>
  <c r="KAI1671" i="1"/>
  <c r="KAH1671" i="1"/>
  <c r="KAG1671" i="1"/>
  <c r="KAF1671" i="1"/>
  <c r="KAE1671" i="1"/>
  <c r="KAD1671" i="1"/>
  <c r="KAC1671" i="1"/>
  <c r="KAB1671" i="1"/>
  <c r="KAA1671" i="1"/>
  <c r="JZZ1671" i="1"/>
  <c r="JZY1671" i="1"/>
  <c r="JZX1671" i="1"/>
  <c r="JZW1671" i="1"/>
  <c r="JZV1671" i="1"/>
  <c r="JZU1671" i="1"/>
  <c r="JZT1671" i="1"/>
  <c r="JZS1671" i="1"/>
  <c r="JZR1671" i="1"/>
  <c r="JZQ1671" i="1"/>
  <c r="JZP1671" i="1"/>
  <c r="JZO1671" i="1"/>
  <c r="JZN1671" i="1"/>
  <c r="JZM1671" i="1"/>
  <c r="JZL1671" i="1"/>
  <c r="JZK1671" i="1"/>
  <c r="JZJ1671" i="1"/>
  <c r="JZI1671" i="1"/>
  <c r="JZH1671" i="1"/>
  <c r="JZG1671" i="1"/>
  <c r="JZF1671" i="1"/>
  <c r="JZE1671" i="1"/>
  <c r="JZD1671" i="1"/>
  <c r="JZC1671" i="1"/>
  <c r="JZB1671" i="1"/>
  <c r="JZA1671" i="1"/>
  <c r="JYZ1671" i="1"/>
  <c r="JYY1671" i="1"/>
  <c r="JYX1671" i="1"/>
  <c r="JYW1671" i="1"/>
  <c r="JYV1671" i="1"/>
  <c r="JYU1671" i="1"/>
  <c r="JYT1671" i="1"/>
  <c r="JYS1671" i="1"/>
  <c r="JYR1671" i="1"/>
  <c r="JYQ1671" i="1"/>
  <c r="JYP1671" i="1"/>
  <c r="JYO1671" i="1"/>
  <c r="JYN1671" i="1"/>
  <c r="JYM1671" i="1"/>
  <c r="JYL1671" i="1"/>
  <c r="JYK1671" i="1"/>
  <c r="JYJ1671" i="1"/>
  <c r="JYI1671" i="1"/>
  <c r="JYH1671" i="1"/>
  <c r="JYG1671" i="1"/>
  <c r="JYF1671" i="1"/>
  <c r="JYE1671" i="1"/>
  <c r="JYD1671" i="1"/>
  <c r="JYC1671" i="1"/>
  <c r="JYB1671" i="1"/>
  <c r="JYA1671" i="1"/>
  <c r="JXZ1671" i="1"/>
  <c r="JXY1671" i="1"/>
  <c r="JXX1671" i="1"/>
  <c r="JXW1671" i="1"/>
  <c r="JXV1671" i="1"/>
  <c r="JXU1671" i="1"/>
  <c r="JXT1671" i="1"/>
  <c r="JXS1671" i="1"/>
  <c r="JXR1671" i="1"/>
  <c r="JXQ1671" i="1"/>
  <c r="JXP1671" i="1"/>
  <c r="JXO1671" i="1"/>
  <c r="JXN1671" i="1"/>
  <c r="JXM1671" i="1"/>
  <c r="JXL1671" i="1"/>
  <c r="JXK1671" i="1"/>
  <c r="JXJ1671" i="1"/>
  <c r="JXI1671" i="1"/>
  <c r="JXH1671" i="1"/>
  <c r="JXG1671" i="1"/>
  <c r="JXF1671" i="1"/>
  <c r="JXE1671" i="1"/>
  <c r="JXD1671" i="1"/>
  <c r="JXC1671" i="1"/>
  <c r="JXB1671" i="1"/>
  <c r="JXA1671" i="1"/>
  <c r="JWZ1671" i="1"/>
  <c r="JWY1671" i="1"/>
  <c r="JWX1671" i="1"/>
  <c r="JWW1671" i="1"/>
  <c r="JWV1671" i="1"/>
  <c r="JWU1671" i="1"/>
  <c r="JWT1671" i="1"/>
  <c r="JWS1671" i="1"/>
  <c r="JWR1671" i="1"/>
  <c r="JWQ1671" i="1"/>
  <c r="JWP1671" i="1"/>
  <c r="JWO1671" i="1"/>
  <c r="JWN1671" i="1"/>
  <c r="JWM1671" i="1"/>
  <c r="JWL1671" i="1"/>
  <c r="JWK1671" i="1"/>
  <c r="JWJ1671" i="1"/>
  <c r="JWI1671" i="1"/>
  <c r="JWH1671" i="1"/>
  <c r="JWG1671" i="1"/>
  <c r="JWF1671" i="1"/>
  <c r="JWE1671" i="1"/>
  <c r="JWD1671" i="1"/>
  <c r="JWC1671" i="1"/>
  <c r="JWB1671" i="1"/>
  <c r="JWA1671" i="1"/>
  <c r="JVZ1671" i="1"/>
  <c r="JVY1671" i="1"/>
  <c r="JVX1671" i="1"/>
  <c r="JVW1671" i="1"/>
  <c r="JVV1671" i="1"/>
  <c r="JVU1671" i="1"/>
  <c r="JVT1671" i="1"/>
  <c r="JVS1671" i="1"/>
  <c r="JVR1671" i="1"/>
  <c r="JVQ1671" i="1"/>
  <c r="JVP1671" i="1"/>
  <c r="JVO1671" i="1"/>
  <c r="JVN1671" i="1"/>
  <c r="JVM1671" i="1"/>
  <c r="JVL1671" i="1"/>
  <c r="JVK1671" i="1"/>
  <c r="JVJ1671" i="1"/>
  <c r="JVI1671" i="1"/>
  <c r="JVH1671" i="1"/>
  <c r="JVG1671" i="1"/>
  <c r="JVF1671" i="1"/>
  <c r="JVE1671" i="1"/>
  <c r="JVD1671" i="1"/>
  <c r="JVC1671" i="1"/>
  <c r="JVB1671" i="1"/>
  <c r="JVA1671" i="1"/>
  <c r="JUZ1671" i="1"/>
  <c r="JUY1671" i="1"/>
  <c r="JUX1671" i="1"/>
  <c r="JUW1671" i="1"/>
  <c r="JUV1671" i="1"/>
  <c r="JUU1671" i="1"/>
  <c r="JUT1671" i="1"/>
  <c r="JUS1671" i="1"/>
  <c r="JUR1671" i="1"/>
  <c r="JUQ1671" i="1"/>
  <c r="JUP1671" i="1"/>
  <c r="JUO1671" i="1"/>
  <c r="JUN1671" i="1"/>
  <c r="JUM1671" i="1"/>
  <c r="JUL1671" i="1"/>
  <c r="JUK1671" i="1"/>
  <c r="JUJ1671" i="1"/>
  <c r="JUI1671" i="1"/>
  <c r="JUH1671" i="1"/>
  <c r="JUG1671" i="1"/>
  <c r="JUF1671" i="1"/>
  <c r="JUE1671" i="1"/>
  <c r="JUD1671" i="1"/>
  <c r="JUC1671" i="1"/>
  <c r="JUB1671" i="1"/>
  <c r="JUA1671" i="1"/>
  <c r="JTZ1671" i="1"/>
  <c r="JTY1671" i="1"/>
  <c r="JTX1671" i="1"/>
  <c r="JTW1671" i="1"/>
  <c r="JTV1671" i="1"/>
  <c r="JTU1671" i="1"/>
  <c r="JTT1671" i="1"/>
  <c r="JTS1671" i="1"/>
  <c r="JTR1671" i="1"/>
  <c r="JTQ1671" i="1"/>
  <c r="JTP1671" i="1"/>
  <c r="JTO1671" i="1"/>
  <c r="JTN1671" i="1"/>
  <c r="JTM1671" i="1"/>
  <c r="JTL1671" i="1"/>
  <c r="JTK1671" i="1"/>
  <c r="JTJ1671" i="1"/>
  <c r="JTI1671" i="1"/>
  <c r="JTH1671" i="1"/>
  <c r="JTG1671" i="1"/>
  <c r="JTF1671" i="1"/>
  <c r="JTE1671" i="1"/>
  <c r="JTD1671" i="1"/>
  <c r="JTC1671" i="1"/>
  <c r="JTB1671" i="1"/>
  <c r="JTA1671" i="1"/>
  <c r="JSZ1671" i="1"/>
  <c r="JSY1671" i="1"/>
  <c r="JSX1671" i="1"/>
  <c r="JSW1671" i="1"/>
  <c r="JSV1671" i="1"/>
  <c r="JSU1671" i="1"/>
  <c r="JST1671" i="1"/>
  <c r="JSS1671" i="1"/>
  <c r="JSR1671" i="1"/>
  <c r="JSQ1671" i="1"/>
  <c r="JSP1671" i="1"/>
  <c r="JSO1671" i="1"/>
  <c r="JSN1671" i="1"/>
  <c r="JSM1671" i="1"/>
  <c r="JSL1671" i="1"/>
  <c r="JSK1671" i="1"/>
  <c r="JSJ1671" i="1"/>
  <c r="JSI1671" i="1"/>
  <c r="JSH1671" i="1"/>
  <c r="JSG1671" i="1"/>
  <c r="JSF1671" i="1"/>
  <c r="JSE1671" i="1"/>
  <c r="JSD1671" i="1"/>
  <c r="JSC1671" i="1"/>
  <c r="JSB1671" i="1"/>
  <c r="JSA1671" i="1"/>
  <c r="JRZ1671" i="1"/>
  <c r="JRY1671" i="1"/>
  <c r="JRX1671" i="1"/>
  <c r="JRW1671" i="1"/>
  <c r="JRV1671" i="1"/>
  <c r="JRU1671" i="1"/>
  <c r="JRT1671" i="1"/>
  <c r="JRS1671" i="1"/>
  <c r="JRR1671" i="1"/>
  <c r="JRQ1671" i="1"/>
  <c r="JRP1671" i="1"/>
  <c r="JRO1671" i="1"/>
  <c r="JRN1671" i="1"/>
  <c r="JRM1671" i="1"/>
  <c r="JRL1671" i="1"/>
  <c r="JRK1671" i="1"/>
  <c r="JRJ1671" i="1"/>
  <c r="JRI1671" i="1"/>
  <c r="JRH1671" i="1"/>
  <c r="JRG1671" i="1"/>
  <c r="JRF1671" i="1"/>
  <c r="JRE1671" i="1"/>
  <c r="JRD1671" i="1"/>
  <c r="JRC1671" i="1"/>
  <c r="JRB1671" i="1"/>
  <c r="JRA1671" i="1"/>
  <c r="JQZ1671" i="1"/>
  <c r="JQY1671" i="1"/>
  <c r="JQX1671" i="1"/>
  <c r="JQW1671" i="1"/>
  <c r="JQV1671" i="1"/>
  <c r="JQU1671" i="1"/>
  <c r="JQT1671" i="1"/>
  <c r="JQS1671" i="1"/>
  <c r="JQR1671" i="1"/>
  <c r="JQQ1671" i="1"/>
  <c r="JQP1671" i="1"/>
  <c r="JQO1671" i="1"/>
  <c r="JQN1671" i="1"/>
  <c r="JQM1671" i="1"/>
  <c r="JQL1671" i="1"/>
  <c r="JQK1671" i="1"/>
  <c r="JQJ1671" i="1"/>
  <c r="JQI1671" i="1"/>
  <c r="JQH1671" i="1"/>
  <c r="JQG1671" i="1"/>
  <c r="JQF1671" i="1"/>
  <c r="JQE1671" i="1"/>
  <c r="JQD1671" i="1"/>
  <c r="JQC1671" i="1"/>
  <c r="JQB1671" i="1"/>
  <c r="JQA1671" i="1"/>
  <c r="JPZ1671" i="1"/>
  <c r="JPY1671" i="1"/>
  <c r="JPX1671" i="1"/>
  <c r="JPW1671" i="1"/>
  <c r="JPV1671" i="1"/>
  <c r="JPU1671" i="1"/>
  <c r="JPT1671" i="1"/>
  <c r="JPS1671" i="1"/>
  <c r="JPR1671" i="1"/>
  <c r="JPQ1671" i="1"/>
  <c r="JPP1671" i="1"/>
  <c r="JPO1671" i="1"/>
  <c r="JPN1671" i="1"/>
  <c r="JPM1671" i="1"/>
  <c r="JPL1671" i="1"/>
  <c r="JPK1671" i="1"/>
  <c r="JPJ1671" i="1"/>
  <c r="JPI1671" i="1"/>
  <c r="JPH1671" i="1"/>
  <c r="JPG1671" i="1"/>
  <c r="JPF1671" i="1"/>
  <c r="JPE1671" i="1"/>
  <c r="JPD1671" i="1"/>
  <c r="JPC1671" i="1"/>
  <c r="JPB1671" i="1"/>
  <c r="JPA1671" i="1"/>
  <c r="JOZ1671" i="1"/>
  <c r="JOY1671" i="1"/>
  <c r="JOX1671" i="1"/>
  <c r="JOW1671" i="1"/>
  <c r="JOV1671" i="1"/>
  <c r="JOU1671" i="1"/>
  <c r="JOT1671" i="1"/>
  <c r="JOS1671" i="1"/>
  <c r="JOR1671" i="1"/>
  <c r="JOQ1671" i="1"/>
  <c r="JOP1671" i="1"/>
  <c r="JOO1671" i="1"/>
  <c r="JON1671" i="1"/>
  <c r="JOM1671" i="1"/>
  <c r="JOL1671" i="1"/>
  <c r="JOK1671" i="1"/>
  <c r="JOJ1671" i="1"/>
  <c r="JOI1671" i="1"/>
  <c r="JOH1671" i="1"/>
  <c r="JOG1671" i="1"/>
  <c r="JOF1671" i="1"/>
  <c r="JOE1671" i="1"/>
  <c r="JOD1671" i="1"/>
  <c r="JOC1671" i="1"/>
  <c r="JOB1671" i="1"/>
  <c r="JOA1671" i="1"/>
  <c r="JNZ1671" i="1"/>
  <c r="JNY1671" i="1"/>
  <c r="JNX1671" i="1"/>
  <c r="JNW1671" i="1"/>
  <c r="JNV1671" i="1"/>
  <c r="JNU1671" i="1"/>
  <c r="JNT1671" i="1"/>
  <c r="JNS1671" i="1"/>
  <c r="JNR1671" i="1"/>
  <c r="JNQ1671" i="1"/>
  <c r="JNP1671" i="1"/>
  <c r="JNO1671" i="1"/>
  <c r="JNN1671" i="1"/>
  <c r="JNM1671" i="1"/>
  <c r="JNL1671" i="1"/>
  <c r="JNK1671" i="1"/>
  <c r="JNJ1671" i="1"/>
  <c r="JNI1671" i="1"/>
  <c r="JNH1671" i="1"/>
  <c r="JNG1671" i="1"/>
  <c r="JNF1671" i="1"/>
  <c r="JNE1671" i="1"/>
  <c r="JND1671" i="1"/>
  <c r="JNC1671" i="1"/>
  <c r="JNB1671" i="1"/>
  <c r="JNA1671" i="1"/>
  <c r="JMZ1671" i="1"/>
  <c r="JMY1671" i="1"/>
  <c r="JMX1671" i="1"/>
  <c r="JMW1671" i="1"/>
  <c r="JMV1671" i="1"/>
  <c r="JMU1671" i="1"/>
  <c r="JMT1671" i="1"/>
  <c r="JMS1671" i="1"/>
  <c r="JMR1671" i="1"/>
  <c r="JMQ1671" i="1"/>
  <c r="JMP1671" i="1"/>
  <c r="JMO1671" i="1"/>
  <c r="JMN1671" i="1"/>
  <c r="JMM1671" i="1"/>
  <c r="JML1671" i="1"/>
  <c r="JMK1671" i="1"/>
  <c r="JMJ1671" i="1"/>
  <c r="JMI1671" i="1"/>
  <c r="JMH1671" i="1"/>
  <c r="JMG1671" i="1"/>
  <c r="JMF1671" i="1"/>
  <c r="JME1671" i="1"/>
  <c r="JMD1671" i="1"/>
  <c r="JMC1671" i="1"/>
  <c r="JMB1671" i="1"/>
  <c r="JMA1671" i="1"/>
  <c r="JLZ1671" i="1"/>
  <c r="JLY1671" i="1"/>
  <c r="JLX1671" i="1"/>
  <c r="JLW1671" i="1"/>
  <c r="JLV1671" i="1"/>
  <c r="JLU1671" i="1"/>
  <c r="JLT1671" i="1"/>
  <c r="JLS1671" i="1"/>
  <c r="JLR1671" i="1"/>
  <c r="JLQ1671" i="1"/>
  <c r="JLP1671" i="1"/>
  <c r="JLO1671" i="1"/>
  <c r="JLN1671" i="1"/>
  <c r="JLM1671" i="1"/>
  <c r="JLL1671" i="1"/>
  <c r="JLK1671" i="1"/>
  <c r="JLJ1671" i="1"/>
  <c r="JLI1671" i="1"/>
  <c r="JLH1671" i="1"/>
  <c r="JLG1671" i="1"/>
  <c r="JLF1671" i="1"/>
  <c r="JLE1671" i="1"/>
  <c r="JLD1671" i="1"/>
  <c r="JLC1671" i="1"/>
  <c r="JLB1671" i="1"/>
  <c r="JLA1671" i="1"/>
  <c r="JKZ1671" i="1"/>
  <c r="JKY1671" i="1"/>
  <c r="JKX1671" i="1"/>
  <c r="JKW1671" i="1"/>
  <c r="JKV1671" i="1"/>
  <c r="JKU1671" i="1"/>
  <c r="JKT1671" i="1"/>
  <c r="JKS1671" i="1"/>
  <c r="JKR1671" i="1"/>
  <c r="JKQ1671" i="1"/>
  <c r="JKP1671" i="1"/>
  <c r="JKO1671" i="1"/>
  <c r="JKN1671" i="1"/>
  <c r="JKM1671" i="1"/>
  <c r="JKL1671" i="1"/>
  <c r="JKK1671" i="1"/>
  <c r="JKJ1671" i="1"/>
  <c r="JKI1671" i="1"/>
  <c r="JKH1671" i="1"/>
  <c r="JKG1671" i="1"/>
  <c r="JKF1671" i="1"/>
  <c r="JKE1671" i="1"/>
  <c r="JKD1671" i="1"/>
  <c r="JKC1671" i="1"/>
  <c r="JKB1671" i="1"/>
  <c r="JKA1671" i="1"/>
  <c r="JJZ1671" i="1"/>
  <c r="JJY1671" i="1"/>
  <c r="JJX1671" i="1"/>
  <c r="JJW1671" i="1"/>
  <c r="JJV1671" i="1"/>
  <c r="JJU1671" i="1"/>
  <c r="JJT1671" i="1"/>
  <c r="JJS1671" i="1"/>
  <c r="JJR1671" i="1"/>
  <c r="JJQ1671" i="1"/>
  <c r="JJP1671" i="1"/>
  <c r="JJO1671" i="1"/>
  <c r="JJN1671" i="1"/>
  <c r="JJM1671" i="1"/>
  <c r="JJL1671" i="1"/>
  <c r="JJK1671" i="1"/>
  <c r="JJJ1671" i="1"/>
  <c r="JJI1671" i="1"/>
  <c r="JJH1671" i="1"/>
  <c r="JJG1671" i="1"/>
  <c r="JJF1671" i="1"/>
  <c r="JJE1671" i="1"/>
  <c r="JJD1671" i="1"/>
  <c r="JJC1671" i="1"/>
  <c r="JJB1671" i="1"/>
  <c r="JJA1671" i="1"/>
  <c r="JIZ1671" i="1"/>
  <c r="JIY1671" i="1"/>
  <c r="JIX1671" i="1"/>
  <c r="JIW1671" i="1"/>
  <c r="JIV1671" i="1"/>
  <c r="JIU1671" i="1"/>
  <c r="JIT1671" i="1"/>
  <c r="JIS1671" i="1"/>
  <c r="JIR1671" i="1"/>
  <c r="JIQ1671" i="1"/>
  <c r="JIP1671" i="1"/>
  <c r="JIO1671" i="1"/>
  <c r="JIN1671" i="1"/>
  <c r="JIM1671" i="1"/>
  <c r="JIL1671" i="1"/>
  <c r="JIK1671" i="1"/>
  <c r="JIJ1671" i="1"/>
  <c r="JII1671" i="1"/>
  <c r="JIH1671" i="1"/>
  <c r="JIG1671" i="1"/>
  <c r="JIF1671" i="1"/>
  <c r="JIE1671" i="1"/>
  <c r="JID1671" i="1"/>
  <c r="JIC1671" i="1"/>
  <c r="JIB1671" i="1"/>
  <c r="JIA1671" i="1"/>
  <c r="JHZ1671" i="1"/>
  <c r="JHY1671" i="1"/>
  <c r="JHX1671" i="1"/>
  <c r="JHW1671" i="1"/>
  <c r="JHV1671" i="1"/>
  <c r="JHU1671" i="1"/>
  <c r="JHT1671" i="1"/>
  <c r="JHS1671" i="1"/>
  <c r="JHR1671" i="1"/>
  <c r="JHQ1671" i="1"/>
  <c r="JHP1671" i="1"/>
  <c r="JHO1671" i="1"/>
  <c r="JHN1671" i="1"/>
  <c r="JHM1671" i="1"/>
  <c r="JHL1671" i="1"/>
  <c r="JHK1671" i="1"/>
  <c r="JHJ1671" i="1"/>
  <c r="JHI1671" i="1"/>
  <c r="JHH1671" i="1"/>
  <c r="JHG1671" i="1"/>
  <c r="JHF1671" i="1"/>
  <c r="JHE1671" i="1"/>
  <c r="JHD1671" i="1"/>
  <c r="JHC1671" i="1"/>
  <c r="JHB1671" i="1"/>
  <c r="JHA1671" i="1"/>
  <c r="JGZ1671" i="1"/>
  <c r="JGY1671" i="1"/>
  <c r="JGX1671" i="1"/>
  <c r="JGW1671" i="1"/>
  <c r="JGV1671" i="1"/>
  <c r="JGU1671" i="1"/>
  <c r="JGT1671" i="1"/>
  <c r="JGS1671" i="1"/>
  <c r="JGR1671" i="1"/>
  <c r="JGQ1671" i="1"/>
  <c r="JGP1671" i="1"/>
  <c r="JGO1671" i="1"/>
  <c r="JGN1671" i="1"/>
  <c r="JGM1671" i="1"/>
  <c r="JGL1671" i="1"/>
  <c r="JGK1671" i="1"/>
  <c r="JGJ1671" i="1"/>
  <c r="JGI1671" i="1"/>
  <c r="JGH1671" i="1"/>
  <c r="JGG1671" i="1"/>
  <c r="JGF1671" i="1"/>
  <c r="JGE1671" i="1"/>
  <c r="JGD1671" i="1"/>
  <c r="JGC1671" i="1"/>
  <c r="JGB1671" i="1"/>
  <c r="JGA1671" i="1"/>
  <c r="JFZ1671" i="1"/>
  <c r="JFY1671" i="1"/>
  <c r="JFX1671" i="1"/>
  <c r="JFW1671" i="1"/>
  <c r="JFV1671" i="1"/>
  <c r="JFU1671" i="1"/>
  <c r="JFT1671" i="1"/>
  <c r="JFS1671" i="1"/>
  <c r="JFR1671" i="1"/>
  <c r="JFQ1671" i="1"/>
  <c r="JFP1671" i="1"/>
  <c r="JFO1671" i="1"/>
  <c r="JFN1671" i="1"/>
  <c r="JFM1671" i="1"/>
  <c r="JFL1671" i="1"/>
  <c r="JFK1671" i="1"/>
  <c r="JFJ1671" i="1"/>
  <c r="JFI1671" i="1"/>
  <c r="JFH1671" i="1"/>
  <c r="JFG1671" i="1"/>
  <c r="JFF1671" i="1"/>
  <c r="JFE1671" i="1"/>
  <c r="JFD1671" i="1"/>
  <c r="JFC1671" i="1"/>
  <c r="JFB1671" i="1"/>
  <c r="JFA1671" i="1"/>
  <c r="JEZ1671" i="1"/>
  <c r="JEY1671" i="1"/>
  <c r="JEX1671" i="1"/>
  <c r="JEW1671" i="1"/>
  <c r="JEV1671" i="1"/>
  <c r="JEU1671" i="1"/>
  <c r="JET1671" i="1"/>
  <c r="JES1671" i="1"/>
  <c r="JER1671" i="1"/>
  <c r="JEQ1671" i="1"/>
  <c r="JEP1671" i="1"/>
  <c r="JEO1671" i="1"/>
  <c r="JEN1671" i="1"/>
  <c r="JEM1671" i="1"/>
  <c r="JEL1671" i="1"/>
  <c r="JEK1671" i="1"/>
  <c r="JEJ1671" i="1"/>
  <c r="JEI1671" i="1"/>
  <c r="JEH1671" i="1"/>
  <c r="JEG1671" i="1"/>
  <c r="JEF1671" i="1"/>
  <c r="JEE1671" i="1"/>
  <c r="JED1671" i="1"/>
  <c r="JEC1671" i="1"/>
  <c r="JEB1671" i="1"/>
  <c r="JEA1671" i="1"/>
  <c r="JDZ1671" i="1"/>
  <c r="JDY1671" i="1"/>
  <c r="JDX1671" i="1"/>
  <c r="JDW1671" i="1"/>
  <c r="JDV1671" i="1"/>
  <c r="JDU1671" i="1"/>
  <c r="JDT1671" i="1"/>
  <c r="JDS1671" i="1"/>
  <c r="JDR1671" i="1"/>
  <c r="JDQ1671" i="1"/>
  <c r="JDP1671" i="1"/>
  <c r="JDO1671" i="1"/>
  <c r="JDN1671" i="1"/>
  <c r="JDM1671" i="1"/>
  <c r="JDL1671" i="1"/>
  <c r="JDK1671" i="1"/>
  <c r="JDJ1671" i="1"/>
  <c r="JDI1671" i="1"/>
  <c r="JDH1671" i="1"/>
  <c r="JDG1671" i="1"/>
  <c r="JDF1671" i="1"/>
  <c r="JDE1671" i="1"/>
  <c r="JDD1671" i="1"/>
  <c r="JDC1671" i="1"/>
  <c r="JDB1671" i="1"/>
  <c r="JDA1671" i="1"/>
  <c r="JCZ1671" i="1"/>
  <c r="JCY1671" i="1"/>
  <c r="JCX1671" i="1"/>
  <c r="JCW1671" i="1"/>
  <c r="JCV1671" i="1"/>
  <c r="JCU1671" i="1"/>
  <c r="JCT1671" i="1"/>
  <c r="JCS1671" i="1"/>
  <c r="JCR1671" i="1"/>
  <c r="JCQ1671" i="1"/>
  <c r="JCP1671" i="1"/>
  <c r="JCO1671" i="1"/>
  <c r="JCN1671" i="1"/>
  <c r="JCM1671" i="1"/>
  <c r="JCL1671" i="1"/>
  <c r="JCK1671" i="1"/>
  <c r="JCJ1671" i="1"/>
  <c r="JCI1671" i="1"/>
  <c r="JCH1671" i="1"/>
  <c r="JCG1671" i="1"/>
  <c r="JCF1671" i="1"/>
  <c r="JCE1671" i="1"/>
  <c r="JCD1671" i="1"/>
  <c r="JCC1671" i="1"/>
  <c r="JCB1671" i="1"/>
  <c r="JCA1671" i="1"/>
  <c r="JBZ1671" i="1"/>
  <c r="JBY1671" i="1"/>
  <c r="JBX1671" i="1"/>
  <c r="JBW1671" i="1"/>
  <c r="JBV1671" i="1"/>
  <c r="JBU1671" i="1"/>
  <c r="JBT1671" i="1"/>
  <c r="JBS1671" i="1"/>
  <c r="JBR1671" i="1"/>
  <c r="JBQ1671" i="1"/>
  <c r="JBP1671" i="1"/>
  <c r="JBO1671" i="1"/>
  <c r="JBN1671" i="1"/>
  <c r="JBM1671" i="1"/>
  <c r="JBL1671" i="1"/>
  <c r="JBK1671" i="1"/>
  <c r="JBJ1671" i="1"/>
  <c r="JBI1671" i="1"/>
  <c r="JBH1671" i="1"/>
  <c r="JBG1671" i="1"/>
  <c r="JBF1671" i="1"/>
  <c r="JBE1671" i="1"/>
  <c r="JBD1671" i="1"/>
  <c r="JBC1671" i="1"/>
  <c r="JBB1671" i="1"/>
  <c r="JBA1671" i="1"/>
  <c r="JAZ1671" i="1"/>
  <c r="JAY1671" i="1"/>
  <c r="JAX1671" i="1"/>
  <c r="JAW1671" i="1"/>
  <c r="JAV1671" i="1"/>
  <c r="JAU1671" i="1"/>
  <c r="JAT1671" i="1"/>
  <c r="JAS1671" i="1"/>
  <c r="JAR1671" i="1"/>
  <c r="JAQ1671" i="1"/>
  <c r="JAP1671" i="1"/>
  <c r="JAO1671" i="1"/>
  <c r="JAN1671" i="1"/>
  <c r="JAM1671" i="1"/>
  <c r="JAL1671" i="1"/>
  <c r="JAK1671" i="1"/>
  <c r="JAJ1671" i="1"/>
  <c r="JAI1671" i="1"/>
  <c r="JAH1671" i="1"/>
  <c r="JAG1671" i="1"/>
  <c r="JAF1671" i="1"/>
  <c r="JAE1671" i="1"/>
  <c r="JAD1671" i="1"/>
  <c r="JAC1671" i="1"/>
  <c r="JAB1671" i="1"/>
  <c r="JAA1671" i="1"/>
  <c r="IZZ1671" i="1"/>
  <c r="IZY1671" i="1"/>
  <c r="IZX1671" i="1"/>
  <c r="IZW1671" i="1"/>
  <c r="IZV1671" i="1"/>
  <c r="IZU1671" i="1"/>
  <c r="IZT1671" i="1"/>
  <c r="IZS1671" i="1"/>
  <c r="IZR1671" i="1"/>
  <c r="IZQ1671" i="1"/>
  <c r="IZP1671" i="1"/>
  <c r="IZO1671" i="1"/>
  <c r="IZN1671" i="1"/>
  <c r="IZM1671" i="1"/>
  <c r="IZL1671" i="1"/>
  <c r="IZK1671" i="1"/>
  <c r="IZJ1671" i="1"/>
  <c r="IZI1671" i="1"/>
  <c r="IZH1671" i="1"/>
  <c r="IZG1671" i="1"/>
  <c r="IZF1671" i="1"/>
  <c r="IZE1671" i="1"/>
  <c r="IZD1671" i="1"/>
  <c r="IZC1671" i="1"/>
  <c r="IZB1671" i="1"/>
  <c r="IZA1671" i="1"/>
  <c r="IYZ1671" i="1"/>
  <c r="IYY1671" i="1"/>
  <c r="IYX1671" i="1"/>
  <c r="IYW1671" i="1"/>
  <c r="IYV1671" i="1"/>
  <c r="IYU1671" i="1"/>
  <c r="IYT1671" i="1"/>
  <c r="IYS1671" i="1"/>
  <c r="IYR1671" i="1"/>
  <c r="IYQ1671" i="1"/>
  <c r="IYP1671" i="1"/>
  <c r="IYO1671" i="1"/>
  <c r="IYN1671" i="1"/>
  <c r="IYM1671" i="1"/>
  <c r="IYL1671" i="1"/>
  <c r="IYK1671" i="1"/>
  <c r="IYJ1671" i="1"/>
  <c r="IYI1671" i="1"/>
  <c r="IYH1671" i="1"/>
  <c r="IYG1671" i="1"/>
  <c r="IYF1671" i="1"/>
  <c r="IYE1671" i="1"/>
  <c r="IYD1671" i="1"/>
  <c r="IYC1671" i="1"/>
  <c r="IYB1671" i="1"/>
  <c r="IYA1671" i="1"/>
  <c r="IXZ1671" i="1"/>
  <c r="IXY1671" i="1"/>
  <c r="IXX1671" i="1"/>
  <c r="IXW1671" i="1"/>
  <c r="IXV1671" i="1"/>
  <c r="IXU1671" i="1"/>
  <c r="IXT1671" i="1"/>
  <c r="IXS1671" i="1"/>
  <c r="IXR1671" i="1"/>
  <c r="IXQ1671" i="1"/>
  <c r="IXP1671" i="1"/>
  <c r="IXO1671" i="1"/>
  <c r="IXN1671" i="1"/>
  <c r="IXM1671" i="1"/>
  <c r="IXL1671" i="1"/>
  <c r="IXK1671" i="1"/>
  <c r="IXJ1671" i="1"/>
  <c r="IXI1671" i="1"/>
  <c r="IXH1671" i="1"/>
  <c r="IXG1671" i="1"/>
  <c r="IXF1671" i="1"/>
  <c r="IXE1671" i="1"/>
  <c r="IXD1671" i="1"/>
  <c r="IXC1671" i="1"/>
  <c r="IXB1671" i="1"/>
  <c r="IXA1671" i="1"/>
  <c r="IWZ1671" i="1"/>
  <c r="IWY1671" i="1"/>
  <c r="IWX1671" i="1"/>
  <c r="IWW1671" i="1"/>
  <c r="IWV1671" i="1"/>
  <c r="IWU1671" i="1"/>
  <c r="IWT1671" i="1"/>
  <c r="IWS1671" i="1"/>
  <c r="IWR1671" i="1"/>
  <c r="IWQ1671" i="1"/>
  <c r="IWP1671" i="1"/>
  <c r="IWO1671" i="1"/>
  <c r="IWN1671" i="1"/>
  <c r="IWM1671" i="1"/>
  <c r="IWL1671" i="1"/>
  <c r="IWK1671" i="1"/>
  <c r="IWJ1671" i="1"/>
  <c r="IWI1671" i="1"/>
  <c r="IWH1671" i="1"/>
  <c r="IWG1671" i="1"/>
  <c r="IWF1671" i="1"/>
  <c r="IWE1671" i="1"/>
  <c r="IWD1671" i="1"/>
  <c r="IWC1671" i="1"/>
  <c r="IWB1671" i="1"/>
  <c r="IWA1671" i="1"/>
  <c r="IVZ1671" i="1"/>
  <c r="IVY1671" i="1"/>
  <c r="IVX1671" i="1"/>
  <c r="IVW1671" i="1"/>
  <c r="IVV1671" i="1"/>
  <c r="IVU1671" i="1"/>
  <c r="IVT1671" i="1"/>
  <c r="IVS1671" i="1"/>
  <c r="IVR1671" i="1"/>
  <c r="IVQ1671" i="1"/>
  <c r="IVP1671" i="1"/>
  <c r="IVO1671" i="1"/>
  <c r="IVN1671" i="1"/>
  <c r="IVM1671" i="1"/>
  <c r="IVL1671" i="1"/>
  <c r="IVK1671" i="1"/>
  <c r="IVJ1671" i="1"/>
  <c r="IVI1671" i="1"/>
  <c r="IVH1671" i="1"/>
  <c r="IVG1671" i="1"/>
  <c r="IVF1671" i="1"/>
  <c r="IVE1671" i="1"/>
  <c r="IVD1671" i="1"/>
  <c r="IVC1671" i="1"/>
  <c r="IVB1671" i="1"/>
  <c r="IVA1671" i="1"/>
  <c r="IUZ1671" i="1"/>
  <c r="IUY1671" i="1"/>
  <c r="IUX1671" i="1"/>
  <c r="IUW1671" i="1"/>
  <c r="IUV1671" i="1"/>
  <c r="IUU1671" i="1"/>
  <c r="IUT1671" i="1"/>
  <c r="IUS1671" i="1"/>
  <c r="IUR1671" i="1"/>
  <c r="IUQ1671" i="1"/>
  <c r="IUP1671" i="1"/>
  <c r="IUO1671" i="1"/>
  <c r="IUN1671" i="1"/>
  <c r="IUM1671" i="1"/>
  <c r="IUL1671" i="1"/>
  <c r="IUK1671" i="1"/>
  <c r="IUJ1671" i="1"/>
  <c r="IUI1671" i="1"/>
  <c r="IUH1671" i="1"/>
  <c r="IUG1671" i="1"/>
  <c r="IUF1671" i="1"/>
  <c r="IUE1671" i="1"/>
  <c r="IUD1671" i="1"/>
  <c r="IUC1671" i="1"/>
  <c r="IUB1671" i="1"/>
  <c r="IUA1671" i="1"/>
  <c r="ITZ1671" i="1"/>
  <c r="ITY1671" i="1"/>
  <c r="ITX1671" i="1"/>
  <c r="ITW1671" i="1"/>
  <c r="ITV1671" i="1"/>
  <c r="ITU1671" i="1"/>
  <c r="ITT1671" i="1"/>
  <c r="ITS1671" i="1"/>
  <c r="ITR1671" i="1"/>
  <c r="ITQ1671" i="1"/>
  <c r="ITP1671" i="1"/>
  <c r="ITO1671" i="1"/>
  <c r="ITN1671" i="1"/>
  <c r="ITM1671" i="1"/>
  <c r="ITL1671" i="1"/>
  <c r="ITK1671" i="1"/>
  <c r="ITJ1671" i="1"/>
  <c r="ITI1671" i="1"/>
  <c r="ITH1671" i="1"/>
  <c r="ITG1671" i="1"/>
  <c r="ITF1671" i="1"/>
  <c r="ITE1671" i="1"/>
  <c r="ITD1671" i="1"/>
  <c r="ITC1671" i="1"/>
  <c r="ITB1671" i="1"/>
  <c r="ITA1671" i="1"/>
  <c r="ISZ1671" i="1"/>
  <c r="ISY1671" i="1"/>
  <c r="ISX1671" i="1"/>
  <c r="ISW1671" i="1"/>
  <c r="ISV1671" i="1"/>
  <c r="ISU1671" i="1"/>
  <c r="IST1671" i="1"/>
  <c r="ISS1671" i="1"/>
  <c r="ISR1671" i="1"/>
  <c r="ISQ1671" i="1"/>
  <c r="ISP1671" i="1"/>
  <c r="ISO1671" i="1"/>
  <c r="ISN1671" i="1"/>
  <c r="ISM1671" i="1"/>
  <c r="ISL1671" i="1"/>
  <c r="ISK1671" i="1"/>
  <c r="ISJ1671" i="1"/>
  <c r="ISI1671" i="1"/>
  <c r="ISH1671" i="1"/>
  <c r="ISG1671" i="1"/>
  <c r="ISF1671" i="1"/>
  <c r="ISE1671" i="1"/>
  <c r="ISD1671" i="1"/>
  <c r="ISC1671" i="1"/>
  <c r="ISB1671" i="1"/>
  <c r="ISA1671" i="1"/>
  <c r="IRZ1671" i="1"/>
  <c r="IRY1671" i="1"/>
  <c r="IRX1671" i="1"/>
  <c r="IRW1671" i="1"/>
  <c r="IRV1671" i="1"/>
  <c r="IRU1671" i="1"/>
  <c r="IRT1671" i="1"/>
  <c r="IRS1671" i="1"/>
  <c r="IRR1671" i="1"/>
  <c r="IRQ1671" i="1"/>
  <c r="IRP1671" i="1"/>
  <c r="IRO1671" i="1"/>
  <c r="IRN1671" i="1"/>
  <c r="IRM1671" i="1"/>
  <c r="IRL1671" i="1"/>
  <c r="IRK1671" i="1"/>
  <c r="IRJ1671" i="1"/>
  <c r="IRI1671" i="1"/>
  <c r="IRH1671" i="1"/>
  <c r="IRG1671" i="1"/>
  <c r="IRF1671" i="1"/>
  <c r="IRE1671" i="1"/>
  <c r="IRD1671" i="1"/>
  <c r="IRC1671" i="1"/>
  <c r="IRB1671" i="1"/>
  <c r="IRA1671" i="1"/>
  <c r="IQZ1671" i="1"/>
  <c r="IQY1671" i="1"/>
  <c r="IQX1671" i="1"/>
  <c r="IQW1671" i="1"/>
  <c r="IQV1671" i="1"/>
  <c r="IQU1671" i="1"/>
  <c r="IQT1671" i="1"/>
  <c r="IQS1671" i="1"/>
  <c r="IQR1671" i="1"/>
  <c r="IQQ1671" i="1"/>
  <c r="IQP1671" i="1"/>
  <c r="IQO1671" i="1"/>
  <c r="IQN1671" i="1"/>
  <c r="IQM1671" i="1"/>
  <c r="IQL1671" i="1"/>
  <c r="IQK1671" i="1"/>
  <c r="IQJ1671" i="1"/>
  <c r="IQI1671" i="1"/>
  <c r="IQH1671" i="1"/>
  <c r="IQG1671" i="1"/>
  <c r="IQF1671" i="1"/>
  <c r="IQE1671" i="1"/>
  <c r="IQD1671" i="1"/>
  <c r="IQC1671" i="1"/>
  <c r="IQB1671" i="1"/>
  <c r="IQA1671" i="1"/>
  <c r="IPZ1671" i="1"/>
  <c r="IPY1671" i="1"/>
  <c r="IPX1671" i="1"/>
  <c r="IPW1671" i="1"/>
  <c r="IPV1671" i="1"/>
  <c r="IPU1671" i="1"/>
  <c r="IPT1671" i="1"/>
  <c r="IPS1671" i="1"/>
  <c r="IPR1671" i="1"/>
  <c r="IPQ1671" i="1"/>
  <c r="IPP1671" i="1"/>
  <c r="IPO1671" i="1"/>
  <c r="IPN1671" i="1"/>
  <c r="IPM1671" i="1"/>
  <c r="IPL1671" i="1"/>
  <c r="IPK1671" i="1"/>
  <c r="IPJ1671" i="1"/>
  <c r="IPI1671" i="1"/>
  <c r="IPH1671" i="1"/>
  <c r="IPG1671" i="1"/>
  <c r="IPF1671" i="1"/>
  <c r="IPE1671" i="1"/>
  <c r="IPD1671" i="1"/>
  <c r="IPC1671" i="1"/>
  <c r="IPB1671" i="1"/>
  <c r="IPA1671" i="1"/>
  <c r="IOZ1671" i="1"/>
  <c r="IOY1671" i="1"/>
  <c r="IOX1671" i="1"/>
  <c r="IOW1671" i="1"/>
  <c r="IOV1671" i="1"/>
  <c r="IOU1671" i="1"/>
  <c r="IOT1671" i="1"/>
  <c r="IOS1671" i="1"/>
  <c r="IOR1671" i="1"/>
  <c r="IOQ1671" i="1"/>
  <c r="IOP1671" i="1"/>
  <c r="IOO1671" i="1"/>
  <c r="ION1671" i="1"/>
  <c r="IOM1671" i="1"/>
  <c r="IOL1671" i="1"/>
  <c r="IOK1671" i="1"/>
  <c r="IOJ1671" i="1"/>
  <c r="IOI1671" i="1"/>
  <c r="IOH1671" i="1"/>
  <c r="IOG1671" i="1"/>
  <c r="IOF1671" i="1"/>
  <c r="IOE1671" i="1"/>
  <c r="IOD1671" i="1"/>
  <c r="IOC1671" i="1"/>
  <c r="IOB1671" i="1"/>
  <c r="IOA1671" i="1"/>
  <c r="INZ1671" i="1"/>
  <c r="INY1671" i="1"/>
  <c r="INX1671" i="1"/>
  <c r="INW1671" i="1"/>
  <c r="INV1671" i="1"/>
  <c r="INU1671" i="1"/>
  <c r="INT1671" i="1"/>
  <c r="INS1671" i="1"/>
  <c r="INR1671" i="1"/>
  <c r="INQ1671" i="1"/>
  <c r="INP1671" i="1"/>
  <c r="INO1671" i="1"/>
  <c r="INN1671" i="1"/>
  <c r="INM1671" i="1"/>
  <c r="INL1671" i="1"/>
  <c r="INK1671" i="1"/>
  <c r="INJ1671" i="1"/>
  <c r="INI1671" i="1"/>
  <c r="INH1671" i="1"/>
  <c r="ING1671" i="1"/>
  <c r="INF1671" i="1"/>
  <c r="INE1671" i="1"/>
  <c r="IND1671" i="1"/>
  <c r="INC1671" i="1"/>
  <c r="INB1671" i="1"/>
  <c r="INA1671" i="1"/>
  <c r="IMZ1671" i="1"/>
  <c r="IMY1671" i="1"/>
  <c r="IMX1671" i="1"/>
  <c r="IMW1671" i="1"/>
  <c r="IMV1671" i="1"/>
  <c r="IMU1671" i="1"/>
  <c r="IMT1671" i="1"/>
  <c r="IMS1671" i="1"/>
  <c r="IMR1671" i="1"/>
  <c r="IMQ1671" i="1"/>
  <c r="IMP1671" i="1"/>
  <c r="IMO1671" i="1"/>
  <c r="IMN1671" i="1"/>
  <c r="IMM1671" i="1"/>
  <c r="IML1671" i="1"/>
  <c r="IMK1671" i="1"/>
  <c r="IMJ1671" i="1"/>
  <c r="IMI1671" i="1"/>
  <c r="IMH1671" i="1"/>
  <c r="IMG1671" i="1"/>
  <c r="IMF1671" i="1"/>
  <c r="IME1671" i="1"/>
  <c r="IMD1671" i="1"/>
  <c r="IMC1671" i="1"/>
  <c r="IMB1671" i="1"/>
  <c r="IMA1671" i="1"/>
  <c r="ILZ1671" i="1"/>
  <c r="ILY1671" i="1"/>
  <c r="ILX1671" i="1"/>
  <c r="ILW1671" i="1"/>
  <c r="ILV1671" i="1"/>
  <c r="ILU1671" i="1"/>
  <c r="ILT1671" i="1"/>
  <c r="ILS1671" i="1"/>
  <c r="ILR1671" i="1"/>
  <c r="ILQ1671" i="1"/>
  <c r="ILP1671" i="1"/>
  <c r="ILO1671" i="1"/>
  <c r="ILN1671" i="1"/>
  <c r="ILM1671" i="1"/>
  <c r="ILL1671" i="1"/>
  <c r="ILK1671" i="1"/>
  <c r="ILJ1671" i="1"/>
  <c r="ILI1671" i="1"/>
  <c r="ILH1671" i="1"/>
  <c r="ILG1671" i="1"/>
  <c r="ILF1671" i="1"/>
  <c r="ILE1671" i="1"/>
  <c r="ILD1671" i="1"/>
  <c r="ILC1671" i="1"/>
  <c r="ILB1671" i="1"/>
  <c r="ILA1671" i="1"/>
  <c r="IKZ1671" i="1"/>
  <c r="IKY1671" i="1"/>
  <c r="IKX1671" i="1"/>
  <c r="IKW1671" i="1"/>
  <c r="IKV1671" i="1"/>
  <c r="IKU1671" i="1"/>
  <c r="IKT1671" i="1"/>
  <c r="IKS1671" i="1"/>
  <c r="IKR1671" i="1"/>
  <c r="IKQ1671" i="1"/>
  <c r="IKP1671" i="1"/>
  <c r="IKO1671" i="1"/>
  <c r="IKN1671" i="1"/>
  <c r="IKM1671" i="1"/>
  <c r="IKL1671" i="1"/>
  <c r="IKK1671" i="1"/>
  <c r="IKJ1671" i="1"/>
  <c r="IKI1671" i="1"/>
  <c r="IKH1671" i="1"/>
  <c r="IKG1671" i="1"/>
  <c r="IKF1671" i="1"/>
  <c r="IKE1671" i="1"/>
  <c r="IKD1671" i="1"/>
  <c r="IKC1671" i="1"/>
  <c r="IKB1671" i="1"/>
  <c r="IKA1671" i="1"/>
  <c r="IJZ1671" i="1"/>
  <c r="IJY1671" i="1"/>
  <c r="IJX1671" i="1"/>
  <c r="IJW1671" i="1"/>
  <c r="IJV1671" i="1"/>
  <c r="IJU1671" i="1"/>
  <c r="IJT1671" i="1"/>
  <c r="IJS1671" i="1"/>
  <c r="IJR1671" i="1"/>
  <c r="IJQ1671" i="1"/>
  <c r="IJP1671" i="1"/>
  <c r="IJO1671" i="1"/>
  <c r="IJN1671" i="1"/>
  <c r="IJM1671" i="1"/>
  <c r="IJL1671" i="1"/>
  <c r="IJK1671" i="1"/>
  <c r="IJJ1671" i="1"/>
  <c r="IJI1671" i="1"/>
  <c r="IJH1671" i="1"/>
  <c r="IJG1671" i="1"/>
  <c r="IJF1671" i="1"/>
  <c r="IJE1671" i="1"/>
  <c r="IJD1671" i="1"/>
  <c r="IJC1671" i="1"/>
  <c r="IJB1671" i="1"/>
  <c r="IJA1671" i="1"/>
  <c r="IIZ1671" i="1"/>
  <c r="IIY1671" i="1"/>
  <c r="IIX1671" i="1"/>
  <c r="IIW1671" i="1"/>
  <c r="IIV1671" i="1"/>
  <c r="IIU1671" i="1"/>
  <c r="IIT1671" i="1"/>
  <c r="IIS1671" i="1"/>
  <c r="IIR1671" i="1"/>
  <c r="IIQ1671" i="1"/>
  <c r="IIP1671" i="1"/>
  <c r="IIO1671" i="1"/>
  <c r="IIN1671" i="1"/>
  <c r="IIM1671" i="1"/>
  <c r="IIL1671" i="1"/>
  <c r="IIK1671" i="1"/>
  <c r="IIJ1671" i="1"/>
  <c r="III1671" i="1"/>
  <c r="IIH1671" i="1"/>
  <c r="IIG1671" i="1"/>
  <c r="IIF1671" i="1"/>
  <c r="IIE1671" i="1"/>
  <c r="IID1671" i="1"/>
  <c r="IIC1671" i="1"/>
  <c r="IIB1671" i="1"/>
  <c r="IIA1671" i="1"/>
  <c r="IHZ1671" i="1"/>
  <c r="IHY1671" i="1"/>
  <c r="IHX1671" i="1"/>
  <c r="IHW1671" i="1"/>
  <c r="IHV1671" i="1"/>
  <c r="IHU1671" i="1"/>
  <c r="IHT1671" i="1"/>
  <c r="IHS1671" i="1"/>
  <c r="IHR1671" i="1"/>
  <c r="IHQ1671" i="1"/>
  <c r="IHP1671" i="1"/>
  <c r="IHO1671" i="1"/>
  <c r="IHN1671" i="1"/>
  <c r="IHM1671" i="1"/>
  <c r="IHL1671" i="1"/>
  <c r="IHK1671" i="1"/>
  <c r="IHJ1671" i="1"/>
  <c r="IHI1671" i="1"/>
  <c r="IHH1671" i="1"/>
  <c r="IHG1671" i="1"/>
  <c r="IHF1671" i="1"/>
  <c r="IHE1671" i="1"/>
  <c r="IHD1671" i="1"/>
  <c r="IHC1671" i="1"/>
  <c r="IHB1671" i="1"/>
  <c r="IHA1671" i="1"/>
  <c r="IGZ1671" i="1"/>
  <c r="IGY1671" i="1"/>
  <c r="IGX1671" i="1"/>
  <c r="IGW1671" i="1"/>
  <c r="IGV1671" i="1"/>
  <c r="IGU1671" i="1"/>
  <c r="IGT1671" i="1"/>
  <c r="IGS1671" i="1"/>
  <c r="IGR1671" i="1"/>
  <c r="IGQ1671" i="1"/>
  <c r="IGP1671" i="1"/>
  <c r="IGO1671" i="1"/>
  <c r="IGN1671" i="1"/>
  <c r="IGM1671" i="1"/>
  <c r="IGL1671" i="1"/>
  <c r="IGK1671" i="1"/>
  <c r="IGJ1671" i="1"/>
  <c r="IGI1671" i="1"/>
  <c r="IGH1671" i="1"/>
  <c r="IGG1671" i="1"/>
  <c r="IGF1671" i="1"/>
  <c r="IGE1671" i="1"/>
  <c r="IGD1671" i="1"/>
  <c r="IGC1671" i="1"/>
  <c r="IGB1671" i="1"/>
  <c r="IGA1671" i="1"/>
  <c r="IFZ1671" i="1"/>
  <c r="IFY1671" i="1"/>
  <c r="IFX1671" i="1"/>
  <c r="IFW1671" i="1"/>
  <c r="IFV1671" i="1"/>
  <c r="IFU1671" i="1"/>
  <c r="IFT1671" i="1"/>
  <c r="IFS1671" i="1"/>
  <c r="IFR1671" i="1"/>
  <c r="IFQ1671" i="1"/>
  <c r="IFP1671" i="1"/>
  <c r="IFO1671" i="1"/>
  <c r="IFN1671" i="1"/>
  <c r="IFM1671" i="1"/>
  <c r="IFL1671" i="1"/>
  <c r="IFK1671" i="1"/>
  <c r="IFJ1671" i="1"/>
  <c r="IFI1671" i="1"/>
  <c r="IFH1671" i="1"/>
  <c r="IFG1671" i="1"/>
  <c r="IFF1671" i="1"/>
  <c r="IFE1671" i="1"/>
  <c r="IFD1671" i="1"/>
  <c r="IFC1671" i="1"/>
  <c r="IFB1671" i="1"/>
  <c r="IFA1671" i="1"/>
  <c r="IEZ1671" i="1"/>
  <c r="IEY1671" i="1"/>
  <c r="IEX1671" i="1"/>
  <c r="IEW1671" i="1"/>
  <c r="IEV1671" i="1"/>
  <c r="IEU1671" i="1"/>
  <c r="IET1671" i="1"/>
  <c r="IES1671" i="1"/>
  <c r="IER1671" i="1"/>
  <c r="IEQ1671" i="1"/>
  <c r="IEP1671" i="1"/>
  <c r="IEO1671" i="1"/>
  <c r="IEN1671" i="1"/>
  <c r="IEM1671" i="1"/>
  <c r="IEL1671" i="1"/>
  <c r="IEK1671" i="1"/>
  <c r="IEJ1671" i="1"/>
  <c r="IEI1671" i="1"/>
  <c r="IEH1671" i="1"/>
  <c r="IEG1671" i="1"/>
  <c r="IEF1671" i="1"/>
  <c r="IEE1671" i="1"/>
  <c r="IED1671" i="1"/>
  <c r="IEC1671" i="1"/>
  <c r="IEB1671" i="1"/>
  <c r="IEA1671" i="1"/>
  <c r="IDZ1671" i="1"/>
  <c r="IDY1671" i="1"/>
  <c r="IDX1671" i="1"/>
  <c r="IDW1671" i="1"/>
  <c r="IDV1671" i="1"/>
  <c r="IDU1671" i="1"/>
  <c r="IDT1671" i="1"/>
  <c r="IDS1671" i="1"/>
  <c r="IDR1671" i="1"/>
  <c r="IDQ1671" i="1"/>
  <c r="IDP1671" i="1"/>
  <c r="IDO1671" i="1"/>
  <c r="IDN1671" i="1"/>
  <c r="IDM1671" i="1"/>
  <c r="IDL1671" i="1"/>
  <c r="IDK1671" i="1"/>
  <c r="IDJ1671" i="1"/>
  <c r="IDI1671" i="1"/>
  <c r="IDH1671" i="1"/>
  <c r="IDG1671" i="1"/>
  <c r="IDF1671" i="1"/>
  <c r="IDE1671" i="1"/>
  <c r="IDD1671" i="1"/>
  <c r="IDC1671" i="1"/>
  <c r="IDB1671" i="1"/>
  <c r="IDA1671" i="1"/>
  <c r="ICZ1671" i="1"/>
  <c r="ICY1671" i="1"/>
  <c r="ICX1671" i="1"/>
  <c r="ICW1671" i="1"/>
  <c r="ICV1671" i="1"/>
  <c r="ICU1671" i="1"/>
  <c r="ICT1671" i="1"/>
  <c r="ICS1671" i="1"/>
  <c r="ICR1671" i="1"/>
  <c r="ICQ1671" i="1"/>
  <c r="ICP1671" i="1"/>
  <c r="ICO1671" i="1"/>
  <c r="ICN1671" i="1"/>
  <c r="ICM1671" i="1"/>
  <c r="ICL1671" i="1"/>
  <c r="ICK1671" i="1"/>
  <c r="ICJ1671" i="1"/>
  <c r="ICI1671" i="1"/>
  <c r="ICH1671" i="1"/>
  <c r="ICG1671" i="1"/>
  <c r="ICF1671" i="1"/>
  <c r="ICE1671" i="1"/>
  <c r="ICD1671" i="1"/>
  <c r="ICC1671" i="1"/>
  <c r="ICB1671" i="1"/>
  <c r="ICA1671" i="1"/>
  <c r="IBZ1671" i="1"/>
  <c r="IBY1671" i="1"/>
  <c r="IBX1671" i="1"/>
  <c r="IBW1671" i="1"/>
  <c r="IBV1671" i="1"/>
  <c r="IBU1671" i="1"/>
  <c r="IBT1671" i="1"/>
  <c r="IBS1671" i="1"/>
  <c r="IBR1671" i="1"/>
  <c r="IBQ1671" i="1"/>
  <c r="IBP1671" i="1"/>
  <c r="IBO1671" i="1"/>
  <c r="IBN1671" i="1"/>
  <c r="IBM1671" i="1"/>
  <c r="IBL1671" i="1"/>
  <c r="IBK1671" i="1"/>
  <c r="IBJ1671" i="1"/>
  <c r="IBI1671" i="1"/>
  <c r="IBH1671" i="1"/>
  <c r="IBG1671" i="1"/>
  <c r="IBF1671" i="1"/>
  <c r="IBE1671" i="1"/>
  <c r="IBD1671" i="1"/>
  <c r="IBC1671" i="1"/>
  <c r="IBB1671" i="1"/>
  <c r="IBA1671" i="1"/>
  <c r="IAZ1671" i="1"/>
  <c r="IAY1671" i="1"/>
  <c r="IAX1671" i="1"/>
  <c r="IAW1671" i="1"/>
  <c r="IAV1671" i="1"/>
  <c r="IAU1671" i="1"/>
  <c r="IAT1671" i="1"/>
  <c r="IAS1671" i="1"/>
  <c r="IAR1671" i="1"/>
  <c r="IAQ1671" i="1"/>
  <c r="IAP1671" i="1"/>
  <c r="IAO1671" i="1"/>
  <c r="IAN1671" i="1"/>
  <c r="IAM1671" i="1"/>
  <c r="IAL1671" i="1"/>
  <c r="IAK1671" i="1"/>
  <c r="IAJ1671" i="1"/>
  <c r="IAI1671" i="1"/>
  <c r="IAH1671" i="1"/>
  <c r="IAG1671" i="1"/>
  <c r="IAF1671" i="1"/>
  <c r="IAE1671" i="1"/>
  <c r="IAD1671" i="1"/>
  <c r="IAC1671" i="1"/>
  <c r="IAB1671" i="1"/>
  <c r="IAA1671" i="1"/>
  <c r="HZZ1671" i="1"/>
  <c r="HZY1671" i="1"/>
  <c r="HZX1671" i="1"/>
  <c r="HZW1671" i="1"/>
  <c r="HZV1671" i="1"/>
  <c r="HZU1671" i="1"/>
  <c r="HZT1671" i="1"/>
  <c r="HZS1671" i="1"/>
  <c r="HZR1671" i="1"/>
  <c r="HZQ1671" i="1"/>
  <c r="HZP1671" i="1"/>
  <c r="HZO1671" i="1"/>
  <c r="HZN1671" i="1"/>
  <c r="HZM1671" i="1"/>
  <c r="HZL1671" i="1"/>
  <c r="HZK1671" i="1"/>
  <c r="HZJ1671" i="1"/>
  <c r="HZI1671" i="1"/>
  <c r="HZH1671" i="1"/>
  <c r="HZG1671" i="1"/>
  <c r="HZF1671" i="1"/>
  <c r="HZE1671" i="1"/>
  <c r="HZD1671" i="1"/>
  <c r="HZC1671" i="1"/>
  <c r="HZB1671" i="1"/>
  <c r="HZA1671" i="1"/>
  <c r="HYZ1671" i="1"/>
  <c r="HYY1671" i="1"/>
  <c r="HYX1671" i="1"/>
  <c r="HYW1671" i="1"/>
  <c r="HYV1671" i="1"/>
  <c r="HYU1671" i="1"/>
  <c r="HYT1671" i="1"/>
  <c r="HYS1671" i="1"/>
  <c r="HYR1671" i="1"/>
  <c r="HYQ1671" i="1"/>
  <c r="HYP1671" i="1"/>
  <c r="HYO1671" i="1"/>
  <c r="HYN1671" i="1"/>
  <c r="HYM1671" i="1"/>
  <c r="HYL1671" i="1"/>
  <c r="HYK1671" i="1"/>
  <c r="HYJ1671" i="1"/>
  <c r="HYI1671" i="1"/>
  <c r="HYH1671" i="1"/>
  <c r="HYG1671" i="1"/>
  <c r="HYF1671" i="1"/>
  <c r="HYE1671" i="1"/>
  <c r="HYD1671" i="1"/>
  <c r="HYC1671" i="1"/>
  <c r="HYB1671" i="1"/>
  <c r="HYA1671" i="1"/>
  <c r="HXZ1671" i="1"/>
  <c r="HXY1671" i="1"/>
  <c r="HXX1671" i="1"/>
  <c r="HXW1671" i="1"/>
  <c r="HXV1671" i="1"/>
  <c r="HXU1671" i="1"/>
  <c r="HXT1671" i="1"/>
  <c r="HXS1671" i="1"/>
  <c r="HXR1671" i="1"/>
  <c r="HXQ1671" i="1"/>
  <c r="HXP1671" i="1"/>
  <c r="HXO1671" i="1"/>
  <c r="HXN1671" i="1"/>
  <c r="HXM1671" i="1"/>
  <c r="HXL1671" i="1"/>
  <c r="HXK1671" i="1"/>
  <c r="HXJ1671" i="1"/>
  <c r="HXI1671" i="1"/>
  <c r="HXH1671" i="1"/>
  <c r="HXG1671" i="1"/>
  <c r="HXF1671" i="1"/>
  <c r="HXE1671" i="1"/>
  <c r="HXD1671" i="1"/>
  <c r="HXC1671" i="1"/>
  <c r="HXB1671" i="1"/>
  <c r="HXA1671" i="1"/>
  <c r="HWZ1671" i="1"/>
  <c r="HWY1671" i="1"/>
  <c r="HWX1671" i="1"/>
  <c r="HWW1671" i="1"/>
  <c r="HWV1671" i="1"/>
  <c r="HWU1671" i="1"/>
  <c r="HWT1671" i="1"/>
  <c r="HWS1671" i="1"/>
  <c r="HWR1671" i="1"/>
  <c r="HWQ1671" i="1"/>
  <c r="HWP1671" i="1"/>
  <c r="HWO1671" i="1"/>
  <c r="HWN1671" i="1"/>
  <c r="HWM1671" i="1"/>
  <c r="HWL1671" i="1"/>
  <c r="HWK1671" i="1"/>
  <c r="HWJ1671" i="1"/>
  <c r="HWI1671" i="1"/>
  <c r="HWH1671" i="1"/>
  <c r="HWG1671" i="1"/>
  <c r="HWF1671" i="1"/>
  <c r="HWE1671" i="1"/>
  <c r="HWD1671" i="1"/>
  <c r="HWC1671" i="1"/>
  <c r="HWB1671" i="1"/>
  <c r="HWA1671" i="1"/>
  <c r="HVZ1671" i="1"/>
  <c r="HVY1671" i="1"/>
  <c r="HVX1671" i="1"/>
  <c r="HVW1671" i="1"/>
  <c r="HVV1671" i="1"/>
  <c r="HVU1671" i="1"/>
  <c r="HVT1671" i="1"/>
  <c r="HVS1671" i="1"/>
  <c r="HVR1671" i="1"/>
  <c r="HVQ1671" i="1"/>
  <c r="HVP1671" i="1"/>
  <c r="HVO1671" i="1"/>
  <c r="HVN1671" i="1"/>
  <c r="HVM1671" i="1"/>
  <c r="HVL1671" i="1"/>
  <c r="HVK1671" i="1"/>
  <c r="HVJ1671" i="1"/>
  <c r="HVI1671" i="1"/>
  <c r="HVH1671" i="1"/>
  <c r="HVG1671" i="1"/>
  <c r="HVF1671" i="1"/>
  <c r="HVE1671" i="1"/>
  <c r="HVD1671" i="1"/>
  <c r="HVC1671" i="1"/>
  <c r="HVB1671" i="1"/>
  <c r="HVA1671" i="1"/>
  <c r="HUZ1671" i="1"/>
  <c r="HUY1671" i="1"/>
  <c r="HUX1671" i="1"/>
  <c r="HUW1671" i="1"/>
  <c r="HUV1671" i="1"/>
  <c r="HUU1671" i="1"/>
  <c r="HUT1671" i="1"/>
  <c r="HUS1671" i="1"/>
  <c r="HUR1671" i="1"/>
  <c r="HUQ1671" i="1"/>
  <c r="HUP1671" i="1"/>
  <c r="HUO1671" i="1"/>
  <c r="HUN1671" i="1"/>
  <c r="HUM1671" i="1"/>
  <c r="HUL1671" i="1"/>
  <c r="HUK1671" i="1"/>
  <c r="HUJ1671" i="1"/>
  <c r="HUI1671" i="1"/>
  <c r="HUH1671" i="1"/>
  <c r="HUG1671" i="1"/>
  <c r="HUF1671" i="1"/>
  <c r="HUE1671" i="1"/>
  <c r="HUD1671" i="1"/>
  <c r="HUC1671" i="1"/>
  <c r="HUB1671" i="1"/>
  <c r="HUA1671" i="1"/>
  <c r="HTZ1671" i="1"/>
  <c r="HTY1671" i="1"/>
  <c r="HTX1671" i="1"/>
  <c r="HTW1671" i="1"/>
  <c r="HTV1671" i="1"/>
  <c r="HTU1671" i="1"/>
  <c r="HTT1671" i="1"/>
  <c r="HTS1671" i="1"/>
  <c r="HTR1671" i="1"/>
  <c r="HTQ1671" i="1"/>
  <c r="HTP1671" i="1"/>
  <c r="HTO1671" i="1"/>
  <c r="HTN1671" i="1"/>
  <c r="HTM1671" i="1"/>
  <c r="HTL1671" i="1"/>
  <c r="HTK1671" i="1"/>
  <c r="HTJ1671" i="1"/>
  <c r="HTI1671" i="1"/>
  <c r="HTH1671" i="1"/>
  <c r="HTG1671" i="1"/>
  <c r="HTF1671" i="1"/>
  <c r="HTE1671" i="1"/>
  <c r="HTD1671" i="1"/>
  <c r="HTC1671" i="1"/>
  <c r="HTB1671" i="1"/>
  <c r="HTA1671" i="1"/>
  <c r="HSZ1671" i="1"/>
  <c r="HSY1671" i="1"/>
  <c r="HSX1671" i="1"/>
  <c r="HSW1671" i="1"/>
  <c r="HSV1671" i="1"/>
  <c r="HSU1671" i="1"/>
  <c r="HST1671" i="1"/>
  <c r="HSS1671" i="1"/>
  <c r="HSR1671" i="1"/>
  <c r="HSQ1671" i="1"/>
  <c r="HSP1671" i="1"/>
  <c r="HSO1671" i="1"/>
  <c r="HSN1671" i="1"/>
  <c r="HSM1671" i="1"/>
  <c r="HSL1671" i="1"/>
  <c r="HSK1671" i="1"/>
  <c r="HSJ1671" i="1"/>
  <c r="HSI1671" i="1"/>
  <c r="HSH1671" i="1"/>
  <c r="HSG1671" i="1"/>
  <c r="HSF1671" i="1"/>
  <c r="HSE1671" i="1"/>
  <c r="HSD1671" i="1"/>
  <c r="HSC1671" i="1"/>
  <c r="HSB1671" i="1"/>
  <c r="HSA1671" i="1"/>
  <c r="HRZ1671" i="1"/>
  <c r="HRY1671" i="1"/>
  <c r="HRX1671" i="1"/>
  <c r="HRW1671" i="1"/>
  <c r="HRV1671" i="1"/>
  <c r="HRU1671" i="1"/>
  <c r="HRT1671" i="1"/>
  <c r="HRS1671" i="1"/>
  <c r="HRR1671" i="1"/>
  <c r="HRQ1671" i="1"/>
  <c r="HRP1671" i="1"/>
  <c r="HRO1671" i="1"/>
  <c r="HRN1671" i="1"/>
  <c r="HRM1671" i="1"/>
  <c r="HRL1671" i="1"/>
  <c r="HRK1671" i="1"/>
  <c r="HRJ1671" i="1"/>
  <c r="HRI1671" i="1"/>
  <c r="HRH1671" i="1"/>
  <c r="HRG1671" i="1"/>
  <c r="HRF1671" i="1"/>
  <c r="HRE1671" i="1"/>
  <c r="HRD1671" i="1"/>
  <c r="HRC1671" i="1"/>
  <c r="HRB1671" i="1"/>
  <c r="HRA1671" i="1"/>
  <c r="HQZ1671" i="1"/>
  <c r="HQY1671" i="1"/>
  <c r="HQX1671" i="1"/>
  <c r="HQW1671" i="1"/>
  <c r="HQV1671" i="1"/>
  <c r="HQU1671" i="1"/>
  <c r="HQT1671" i="1"/>
  <c r="HQS1671" i="1"/>
  <c r="HQR1671" i="1"/>
  <c r="HQQ1671" i="1"/>
  <c r="HQP1671" i="1"/>
  <c r="HQO1671" i="1"/>
  <c r="HQN1671" i="1"/>
  <c r="HQM1671" i="1"/>
  <c r="HQL1671" i="1"/>
  <c r="HQK1671" i="1"/>
  <c r="HQJ1671" i="1"/>
  <c r="HQI1671" i="1"/>
  <c r="HQH1671" i="1"/>
  <c r="HQG1671" i="1"/>
  <c r="HQF1671" i="1"/>
  <c r="HQE1671" i="1"/>
  <c r="HQD1671" i="1"/>
  <c r="HQC1671" i="1"/>
  <c r="HQB1671" i="1"/>
  <c r="HQA1671" i="1"/>
  <c r="HPZ1671" i="1"/>
  <c r="HPY1671" i="1"/>
  <c r="HPX1671" i="1"/>
  <c r="HPW1671" i="1"/>
  <c r="HPV1671" i="1"/>
  <c r="HPU1671" i="1"/>
  <c r="HPT1671" i="1"/>
  <c r="HPS1671" i="1"/>
  <c r="HPR1671" i="1"/>
  <c r="HPQ1671" i="1"/>
  <c r="HPP1671" i="1"/>
  <c r="HPO1671" i="1"/>
  <c r="HPN1671" i="1"/>
  <c r="HPM1671" i="1"/>
  <c r="HPL1671" i="1"/>
  <c r="HPK1671" i="1"/>
  <c r="HPJ1671" i="1"/>
  <c r="HPI1671" i="1"/>
  <c r="HPH1671" i="1"/>
  <c r="HPG1671" i="1"/>
  <c r="HPF1671" i="1"/>
  <c r="HPE1671" i="1"/>
  <c r="HPD1671" i="1"/>
  <c r="HPC1671" i="1"/>
  <c r="HPB1671" i="1"/>
  <c r="HPA1671" i="1"/>
  <c r="HOZ1671" i="1"/>
  <c r="HOY1671" i="1"/>
  <c r="HOX1671" i="1"/>
  <c r="HOW1671" i="1"/>
  <c r="HOV1671" i="1"/>
  <c r="HOU1671" i="1"/>
  <c r="HOT1671" i="1"/>
  <c r="HOS1671" i="1"/>
  <c r="HOR1671" i="1"/>
  <c r="HOQ1671" i="1"/>
  <c r="HOP1671" i="1"/>
  <c r="HOO1671" i="1"/>
  <c r="HON1671" i="1"/>
  <c r="HOM1671" i="1"/>
  <c r="HOL1671" i="1"/>
  <c r="HOK1671" i="1"/>
  <c r="HOJ1671" i="1"/>
  <c r="HOI1671" i="1"/>
  <c r="HOH1671" i="1"/>
  <c r="HOG1671" i="1"/>
  <c r="HOF1671" i="1"/>
  <c r="HOE1671" i="1"/>
  <c r="HOD1671" i="1"/>
  <c r="HOC1671" i="1"/>
  <c r="HOB1671" i="1"/>
  <c r="HOA1671" i="1"/>
  <c r="HNZ1671" i="1"/>
  <c r="HNY1671" i="1"/>
  <c r="HNX1671" i="1"/>
  <c r="HNW1671" i="1"/>
  <c r="HNV1671" i="1"/>
  <c r="HNU1671" i="1"/>
  <c r="HNT1671" i="1"/>
  <c r="HNS1671" i="1"/>
  <c r="HNR1671" i="1"/>
  <c r="HNQ1671" i="1"/>
  <c r="HNP1671" i="1"/>
  <c r="HNO1671" i="1"/>
  <c r="HNN1671" i="1"/>
  <c r="HNM1671" i="1"/>
  <c r="HNL1671" i="1"/>
  <c r="HNK1671" i="1"/>
  <c r="HNJ1671" i="1"/>
  <c r="HNI1671" i="1"/>
  <c r="HNH1671" i="1"/>
  <c r="HNG1671" i="1"/>
  <c r="HNF1671" i="1"/>
  <c r="HNE1671" i="1"/>
  <c r="HND1671" i="1"/>
  <c r="HNC1671" i="1"/>
  <c r="HNB1671" i="1"/>
  <c r="HNA1671" i="1"/>
  <c r="HMZ1671" i="1"/>
  <c r="HMY1671" i="1"/>
  <c r="HMX1671" i="1"/>
  <c r="HMW1671" i="1"/>
  <c r="HMV1671" i="1"/>
  <c r="HMU1671" i="1"/>
  <c r="HMT1671" i="1"/>
  <c r="HMS1671" i="1"/>
  <c r="HMR1671" i="1"/>
  <c r="HMQ1671" i="1"/>
  <c r="HMP1671" i="1"/>
  <c r="HMO1671" i="1"/>
  <c r="HMN1671" i="1"/>
  <c r="HMM1671" i="1"/>
  <c r="HML1671" i="1"/>
  <c r="HMK1671" i="1"/>
  <c r="HMJ1671" i="1"/>
  <c r="HMI1671" i="1"/>
  <c r="HMH1671" i="1"/>
  <c r="HMG1671" i="1"/>
  <c r="HMF1671" i="1"/>
  <c r="HME1671" i="1"/>
  <c r="HMD1671" i="1"/>
  <c r="HMC1671" i="1"/>
  <c r="HMB1671" i="1"/>
  <c r="HMA1671" i="1"/>
  <c r="HLZ1671" i="1"/>
  <c r="HLY1671" i="1"/>
  <c r="HLX1671" i="1"/>
  <c r="HLW1671" i="1"/>
  <c r="HLV1671" i="1"/>
  <c r="HLU1671" i="1"/>
  <c r="HLT1671" i="1"/>
  <c r="HLS1671" i="1"/>
  <c r="HLR1671" i="1"/>
  <c r="HLQ1671" i="1"/>
  <c r="HLP1671" i="1"/>
  <c r="HLO1671" i="1"/>
  <c r="HLN1671" i="1"/>
  <c r="HLM1671" i="1"/>
  <c r="HLL1671" i="1"/>
  <c r="HLK1671" i="1"/>
  <c r="HLJ1671" i="1"/>
  <c r="HLI1671" i="1"/>
  <c r="HLH1671" i="1"/>
  <c r="HLG1671" i="1"/>
  <c r="HLF1671" i="1"/>
  <c r="HLE1671" i="1"/>
  <c r="HLD1671" i="1"/>
  <c r="HLC1671" i="1"/>
  <c r="HLB1671" i="1"/>
  <c r="HLA1671" i="1"/>
  <c r="HKZ1671" i="1"/>
  <c r="HKY1671" i="1"/>
  <c r="HKX1671" i="1"/>
  <c r="HKW1671" i="1"/>
  <c r="HKV1671" i="1"/>
  <c r="HKU1671" i="1"/>
  <c r="HKT1671" i="1"/>
  <c r="HKS1671" i="1"/>
  <c r="HKR1671" i="1"/>
  <c r="HKQ1671" i="1"/>
  <c r="HKP1671" i="1"/>
  <c r="HKO1671" i="1"/>
  <c r="HKN1671" i="1"/>
  <c r="HKM1671" i="1"/>
  <c r="HKL1671" i="1"/>
  <c r="HKK1671" i="1"/>
  <c r="HKJ1671" i="1"/>
  <c r="HKI1671" i="1"/>
  <c r="HKH1671" i="1"/>
  <c r="HKG1671" i="1"/>
  <c r="HKF1671" i="1"/>
  <c r="HKE1671" i="1"/>
  <c r="HKD1671" i="1"/>
  <c r="HKC1671" i="1"/>
  <c r="HKB1671" i="1"/>
  <c r="HKA1671" i="1"/>
  <c r="HJZ1671" i="1"/>
  <c r="HJY1671" i="1"/>
  <c r="HJX1671" i="1"/>
  <c r="HJW1671" i="1"/>
  <c r="HJV1671" i="1"/>
  <c r="HJU1671" i="1"/>
  <c r="HJT1671" i="1"/>
  <c r="HJS1671" i="1"/>
  <c r="HJR1671" i="1"/>
  <c r="HJQ1671" i="1"/>
  <c r="HJP1671" i="1"/>
  <c r="HJO1671" i="1"/>
  <c r="HJN1671" i="1"/>
  <c r="HJM1671" i="1"/>
  <c r="HJL1671" i="1"/>
  <c r="HJK1671" i="1"/>
  <c r="HJJ1671" i="1"/>
  <c r="HJI1671" i="1"/>
  <c r="HJH1671" i="1"/>
  <c r="HJG1671" i="1"/>
  <c r="HJF1671" i="1"/>
  <c r="HJE1671" i="1"/>
  <c r="HJD1671" i="1"/>
  <c r="HJC1671" i="1"/>
  <c r="HJB1671" i="1"/>
  <c r="HJA1671" i="1"/>
  <c r="HIZ1671" i="1"/>
  <c r="HIY1671" i="1"/>
  <c r="HIX1671" i="1"/>
  <c r="HIW1671" i="1"/>
  <c r="HIV1671" i="1"/>
  <c r="HIU1671" i="1"/>
  <c r="HIT1671" i="1"/>
  <c r="HIS1671" i="1"/>
  <c r="HIR1671" i="1"/>
  <c r="HIQ1671" i="1"/>
  <c r="HIP1671" i="1"/>
  <c r="HIO1671" i="1"/>
  <c r="HIN1671" i="1"/>
  <c r="HIM1671" i="1"/>
  <c r="HIL1671" i="1"/>
  <c r="HIK1671" i="1"/>
  <c r="HIJ1671" i="1"/>
  <c r="HII1671" i="1"/>
  <c r="HIH1671" i="1"/>
  <c r="HIG1671" i="1"/>
  <c r="HIF1671" i="1"/>
  <c r="HIE1671" i="1"/>
  <c r="HID1671" i="1"/>
  <c r="HIC1671" i="1"/>
  <c r="HIB1671" i="1"/>
  <c r="HIA1671" i="1"/>
  <c r="HHZ1671" i="1"/>
  <c r="HHY1671" i="1"/>
  <c r="HHX1671" i="1"/>
  <c r="HHW1671" i="1"/>
  <c r="HHV1671" i="1"/>
  <c r="HHU1671" i="1"/>
  <c r="HHT1671" i="1"/>
  <c r="HHS1671" i="1"/>
  <c r="HHR1671" i="1"/>
  <c r="HHQ1671" i="1"/>
  <c r="HHP1671" i="1"/>
  <c r="HHO1671" i="1"/>
  <c r="HHN1671" i="1"/>
  <c r="HHM1671" i="1"/>
  <c r="HHL1671" i="1"/>
  <c r="HHK1671" i="1"/>
  <c r="HHJ1671" i="1"/>
  <c r="HHI1671" i="1"/>
  <c r="HHH1671" i="1"/>
  <c r="HHG1671" i="1"/>
  <c r="HHF1671" i="1"/>
  <c r="HHE1671" i="1"/>
  <c r="HHD1671" i="1"/>
  <c r="HHC1671" i="1"/>
  <c r="HHB1671" i="1"/>
  <c r="HHA1671" i="1"/>
  <c r="HGZ1671" i="1"/>
  <c r="HGY1671" i="1"/>
  <c r="HGX1671" i="1"/>
  <c r="HGW1671" i="1"/>
  <c r="HGV1671" i="1"/>
  <c r="HGU1671" i="1"/>
  <c r="HGT1671" i="1"/>
  <c r="HGS1671" i="1"/>
  <c r="HGR1671" i="1"/>
  <c r="HGQ1671" i="1"/>
  <c r="HGP1671" i="1"/>
  <c r="HGO1671" i="1"/>
  <c r="HGN1671" i="1"/>
  <c r="HGM1671" i="1"/>
  <c r="HGL1671" i="1"/>
  <c r="HGK1671" i="1"/>
  <c r="HGJ1671" i="1"/>
  <c r="HGI1671" i="1"/>
  <c r="HGH1671" i="1"/>
  <c r="HGG1671" i="1"/>
  <c r="HGF1671" i="1"/>
  <c r="HGE1671" i="1"/>
  <c r="HGD1671" i="1"/>
  <c r="HGC1671" i="1"/>
  <c r="HGB1671" i="1"/>
  <c r="HGA1671" i="1"/>
  <c r="HFZ1671" i="1"/>
  <c r="HFY1671" i="1"/>
  <c r="HFX1671" i="1"/>
  <c r="HFW1671" i="1"/>
  <c r="HFV1671" i="1"/>
  <c r="HFU1671" i="1"/>
  <c r="HFT1671" i="1"/>
  <c r="HFS1671" i="1"/>
  <c r="HFR1671" i="1"/>
  <c r="HFQ1671" i="1"/>
  <c r="HFP1671" i="1"/>
  <c r="HFO1671" i="1"/>
  <c r="HFN1671" i="1"/>
  <c r="HFM1671" i="1"/>
  <c r="HFL1671" i="1"/>
  <c r="HFK1671" i="1"/>
  <c r="HFJ1671" i="1"/>
  <c r="HFI1671" i="1"/>
  <c r="HFH1671" i="1"/>
  <c r="HFG1671" i="1"/>
  <c r="HFF1671" i="1"/>
  <c r="HFE1671" i="1"/>
  <c r="HFD1671" i="1"/>
  <c r="HFC1671" i="1"/>
  <c r="HFB1671" i="1"/>
  <c r="HFA1671" i="1"/>
  <c r="HEZ1671" i="1"/>
  <c r="HEY1671" i="1"/>
  <c r="HEX1671" i="1"/>
  <c r="HEW1671" i="1"/>
  <c r="HEV1671" i="1"/>
  <c r="HEU1671" i="1"/>
  <c r="HET1671" i="1"/>
  <c r="HES1671" i="1"/>
  <c r="HER1671" i="1"/>
  <c r="HEQ1671" i="1"/>
  <c r="HEP1671" i="1"/>
  <c r="HEO1671" i="1"/>
  <c r="HEN1671" i="1"/>
  <c r="HEM1671" i="1"/>
  <c r="HEL1671" i="1"/>
  <c r="HEK1671" i="1"/>
  <c r="HEJ1671" i="1"/>
  <c r="HEI1671" i="1"/>
  <c r="HEH1671" i="1"/>
  <c r="HEG1671" i="1"/>
  <c r="HEF1671" i="1"/>
  <c r="HEE1671" i="1"/>
  <c r="HED1671" i="1"/>
  <c r="HEC1671" i="1"/>
  <c r="HEB1671" i="1"/>
  <c r="HEA1671" i="1"/>
  <c r="HDZ1671" i="1"/>
  <c r="HDY1671" i="1"/>
  <c r="HDX1671" i="1"/>
  <c r="HDW1671" i="1"/>
  <c r="HDV1671" i="1"/>
  <c r="HDU1671" i="1"/>
  <c r="HDT1671" i="1"/>
  <c r="HDS1671" i="1"/>
  <c r="HDR1671" i="1"/>
  <c r="HDQ1671" i="1"/>
  <c r="HDP1671" i="1"/>
  <c r="HDO1671" i="1"/>
  <c r="HDN1671" i="1"/>
  <c r="HDM1671" i="1"/>
  <c r="HDL1671" i="1"/>
  <c r="HDK1671" i="1"/>
  <c r="HDJ1671" i="1"/>
  <c r="HDI1671" i="1"/>
  <c r="HDH1671" i="1"/>
  <c r="HDG1671" i="1"/>
  <c r="HDF1671" i="1"/>
  <c r="HDE1671" i="1"/>
  <c r="HDD1671" i="1"/>
  <c r="HDC1671" i="1"/>
  <c r="HDB1671" i="1"/>
  <c r="HDA1671" i="1"/>
  <c r="HCZ1671" i="1"/>
  <c r="HCY1671" i="1"/>
  <c r="HCX1671" i="1"/>
  <c r="HCW1671" i="1"/>
  <c r="HCV1671" i="1"/>
  <c r="HCU1671" i="1"/>
  <c r="HCT1671" i="1"/>
  <c r="HCS1671" i="1"/>
  <c r="HCR1671" i="1"/>
  <c r="HCQ1671" i="1"/>
  <c r="HCP1671" i="1"/>
  <c r="HCO1671" i="1"/>
  <c r="HCN1671" i="1"/>
  <c r="HCM1671" i="1"/>
  <c r="HCL1671" i="1"/>
  <c r="HCK1671" i="1"/>
  <c r="HCJ1671" i="1"/>
  <c r="HCI1671" i="1"/>
  <c r="HCH1671" i="1"/>
  <c r="HCG1671" i="1"/>
  <c r="HCF1671" i="1"/>
  <c r="HCE1671" i="1"/>
  <c r="HCD1671" i="1"/>
  <c r="HCC1671" i="1"/>
  <c r="HCB1671" i="1"/>
  <c r="HCA1671" i="1"/>
  <c r="HBZ1671" i="1"/>
  <c r="HBY1671" i="1"/>
  <c r="HBX1671" i="1"/>
  <c r="HBW1671" i="1"/>
  <c r="HBV1671" i="1"/>
  <c r="HBU1671" i="1"/>
  <c r="HBT1671" i="1"/>
  <c r="HBS1671" i="1"/>
  <c r="HBR1671" i="1"/>
  <c r="HBQ1671" i="1"/>
  <c r="HBP1671" i="1"/>
  <c r="HBO1671" i="1"/>
  <c r="HBN1671" i="1"/>
  <c r="HBM1671" i="1"/>
  <c r="HBL1671" i="1"/>
  <c r="HBK1671" i="1"/>
  <c r="HBJ1671" i="1"/>
  <c r="HBI1671" i="1"/>
  <c r="HBH1671" i="1"/>
  <c r="HBG1671" i="1"/>
  <c r="HBF1671" i="1"/>
  <c r="HBE1671" i="1"/>
  <c r="HBD1671" i="1"/>
  <c r="HBC1671" i="1"/>
  <c r="HBB1671" i="1"/>
  <c r="HBA1671" i="1"/>
  <c r="HAZ1671" i="1"/>
  <c r="HAY1671" i="1"/>
  <c r="HAX1671" i="1"/>
  <c r="HAW1671" i="1"/>
  <c r="HAV1671" i="1"/>
  <c r="HAU1671" i="1"/>
  <c r="HAT1671" i="1"/>
  <c r="HAS1671" i="1"/>
  <c r="HAR1671" i="1"/>
  <c r="HAQ1671" i="1"/>
  <c r="HAP1671" i="1"/>
  <c r="HAO1671" i="1"/>
  <c r="HAN1671" i="1"/>
  <c r="HAM1671" i="1"/>
  <c r="HAL1671" i="1"/>
  <c r="HAK1671" i="1"/>
  <c r="HAJ1671" i="1"/>
  <c r="HAI1671" i="1"/>
  <c r="HAH1671" i="1"/>
  <c r="HAG1671" i="1"/>
  <c r="HAF1671" i="1"/>
  <c r="HAE1671" i="1"/>
  <c r="HAD1671" i="1"/>
  <c r="HAC1671" i="1"/>
  <c r="HAB1671" i="1"/>
  <c r="HAA1671" i="1"/>
  <c r="GZZ1671" i="1"/>
  <c r="GZY1671" i="1"/>
  <c r="GZX1671" i="1"/>
  <c r="GZW1671" i="1"/>
  <c r="GZV1671" i="1"/>
  <c r="GZU1671" i="1"/>
  <c r="GZT1671" i="1"/>
  <c r="GZS1671" i="1"/>
  <c r="GZR1671" i="1"/>
  <c r="GZQ1671" i="1"/>
  <c r="GZP1671" i="1"/>
  <c r="GZO1671" i="1"/>
  <c r="GZN1671" i="1"/>
  <c r="GZM1671" i="1"/>
  <c r="GZL1671" i="1"/>
  <c r="GZK1671" i="1"/>
  <c r="GZJ1671" i="1"/>
  <c r="GZI1671" i="1"/>
  <c r="GZH1671" i="1"/>
  <c r="GZG1671" i="1"/>
  <c r="GZF1671" i="1"/>
  <c r="GZE1671" i="1"/>
  <c r="GZD1671" i="1"/>
  <c r="GZC1671" i="1"/>
  <c r="GZB1671" i="1"/>
  <c r="GZA1671" i="1"/>
  <c r="GYZ1671" i="1"/>
  <c r="GYY1671" i="1"/>
  <c r="GYX1671" i="1"/>
  <c r="GYW1671" i="1"/>
  <c r="GYV1671" i="1"/>
  <c r="GYU1671" i="1"/>
  <c r="GYT1671" i="1"/>
  <c r="GYS1671" i="1"/>
  <c r="GYR1671" i="1"/>
  <c r="GYQ1671" i="1"/>
  <c r="GYP1671" i="1"/>
  <c r="GYO1671" i="1"/>
  <c r="GYN1671" i="1"/>
  <c r="GYM1671" i="1"/>
  <c r="GYL1671" i="1"/>
  <c r="GYK1671" i="1"/>
  <c r="GYJ1671" i="1"/>
  <c r="GYI1671" i="1"/>
  <c r="GYH1671" i="1"/>
  <c r="GYG1671" i="1"/>
  <c r="GYF1671" i="1"/>
  <c r="GYE1671" i="1"/>
  <c r="GYD1671" i="1"/>
  <c r="GYC1671" i="1"/>
  <c r="GYB1671" i="1"/>
  <c r="GYA1671" i="1"/>
  <c r="GXZ1671" i="1"/>
  <c r="GXY1671" i="1"/>
  <c r="GXX1671" i="1"/>
  <c r="GXW1671" i="1"/>
  <c r="GXV1671" i="1"/>
  <c r="GXU1671" i="1"/>
  <c r="GXT1671" i="1"/>
  <c r="GXS1671" i="1"/>
  <c r="GXR1671" i="1"/>
  <c r="GXQ1671" i="1"/>
  <c r="GXP1671" i="1"/>
  <c r="GXO1671" i="1"/>
  <c r="GXN1671" i="1"/>
  <c r="GXM1671" i="1"/>
  <c r="GXL1671" i="1"/>
  <c r="GXK1671" i="1"/>
  <c r="GXJ1671" i="1"/>
  <c r="GXI1671" i="1"/>
  <c r="GXH1671" i="1"/>
  <c r="GXG1671" i="1"/>
  <c r="GXF1671" i="1"/>
  <c r="GXE1671" i="1"/>
  <c r="GXD1671" i="1"/>
  <c r="GXC1671" i="1"/>
  <c r="GXB1671" i="1"/>
  <c r="GXA1671" i="1"/>
  <c r="GWZ1671" i="1"/>
  <c r="GWY1671" i="1"/>
  <c r="GWX1671" i="1"/>
  <c r="GWW1671" i="1"/>
  <c r="GWV1671" i="1"/>
  <c r="GWU1671" i="1"/>
  <c r="GWT1671" i="1"/>
  <c r="GWS1671" i="1"/>
  <c r="GWR1671" i="1"/>
  <c r="GWQ1671" i="1"/>
  <c r="GWP1671" i="1"/>
  <c r="GWO1671" i="1"/>
  <c r="GWN1671" i="1"/>
  <c r="GWM1671" i="1"/>
  <c r="GWL1671" i="1"/>
  <c r="GWK1671" i="1"/>
  <c r="GWJ1671" i="1"/>
  <c r="GWI1671" i="1"/>
  <c r="GWH1671" i="1"/>
  <c r="GWG1671" i="1"/>
  <c r="GWF1671" i="1"/>
  <c r="GWE1671" i="1"/>
  <c r="GWD1671" i="1"/>
  <c r="GWC1671" i="1"/>
  <c r="GWB1671" i="1"/>
  <c r="GWA1671" i="1"/>
  <c r="GVZ1671" i="1"/>
  <c r="GVY1671" i="1"/>
  <c r="GVX1671" i="1"/>
  <c r="GVW1671" i="1"/>
  <c r="GVV1671" i="1"/>
  <c r="GVU1671" i="1"/>
  <c r="GVT1671" i="1"/>
  <c r="GVS1671" i="1"/>
  <c r="GVR1671" i="1"/>
  <c r="GVQ1671" i="1"/>
  <c r="GVP1671" i="1"/>
  <c r="GVO1671" i="1"/>
  <c r="GVN1671" i="1"/>
  <c r="GVM1671" i="1"/>
  <c r="GVL1671" i="1"/>
  <c r="GVK1671" i="1"/>
  <c r="GVJ1671" i="1"/>
  <c r="GVI1671" i="1"/>
  <c r="GVH1671" i="1"/>
  <c r="GVG1671" i="1"/>
  <c r="GVF1671" i="1"/>
  <c r="GVE1671" i="1"/>
  <c r="GVD1671" i="1"/>
  <c r="GVC1671" i="1"/>
  <c r="GVB1671" i="1"/>
  <c r="GVA1671" i="1"/>
  <c r="GUZ1671" i="1"/>
  <c r="GUY1671" i="1"/>
  <c r="GUX1671" i="1"/>
  <c r="GUW1671" i="1"/>
  <c r="GUV1671" i="1"/>
  <c r="GUU1671" i="1"/>
  <c r="GUT1671" i="1"/>
  <c r="GUS1671" i="1"/>
  <c r="GUR1671" i="1"/>
  <c r="GUQ1671" i="1"/>
  <c r="GUP1671" i="1"/>
  <c r="GUO1671" i="1"/>
  <c r="GUN1671" i="1"/>
  <c r="GUM1671" i="1"/>
  <c r="GUL1671" i="1"/>
  <c r="GUK1671" i="1"/>
  <c r="GUJ1671" i="1"/>
  <c r="GUI1671" i="1"/>
  <c r="GUH1671" i="1"/>
  <c r="GUG1671" i="1"/>
  <c r="GUF1671" i="1"/>
  <c r="GUE1671" i="1"/>
  <c r="GUD1671" i="1"/>
  <c r="GUC1671" i="1"/>
  <c r="GUB1671" i="1"/>
  <c r="GUA1671" i="1"/>
  <c r="GTZ1671" i="1"/>
  <c r="GTY1671" i="1"/>
  <c r="GTX1671" i="1"/>
  <c r="GTW1671" i="1"/>
  <c r="GTV1671" i="1"/>
  <c r="GTU1671" i="1"/>
  <c r="GTT1671" i="1"/>
  <c r="GTS1671" i="1"/>
  <c r="GTR1671" i="1"/>
  <c r="GTQ1671" i="1"/>
  <c r="GTP1671" i="1"/>
  <c r="GTO1671" i="1"/>
  <c r="GTN1671" i="1"/>
  <c r="GTM1671" i="1"/>
  <c r="GTL1671" i="1"/>
  <c r="GTK1671" i="1"/>
  <c r="GTJ1671" i="1"/>
  <c r="GTI1671" i="1"/>
  <c r="GTH1671" i="1"/>
  <c r="GTG1671" i="1"/>
  <c r="GTF1671" i="1"/>
  <c r="GTE1671" i="1"/>
  <c r="GTD1671" i="1"/>
  <c r="GTC1671" i="1"/>
  <c r="GTB1671" i="1"/>
  <c r="GTA1671" i="1"/>
  <c r="GSZ1671" i="1"/>
  <c r="GSY1671" i="1"/>
  <c r="GSX1671" i="1"/>
  <c r="GSW1671" i="1"/>
  <c r="GSV1671" i="1"/>
  <c r="GSU1671" i="1"/>
  <c r="GST1671" i="1"/>
  <c r="GSS1671" i="1"/>
  <c r="GSR1671" i="1"/>
  <c r="GSQ1671" i="1"/>
  <c r="GSP1671" i="1"/>
  <c r="GSO1671" i="1"/>
  <c r="GSN1671" i="1"/>
  <c r="GSM1671" i="1"/>
  <c r="GSL1671" i="1"/>
  <c r="GSK1671" i="1"/>
  <c r="GSJ1671" i="1"/>
  <c r="GSI1671" i="1"/>
  <c r="GSH1671" i="1"/>
  <c r="GSG1671" i="1"/>
  <c r="GSF1671" i="1"/>
  <c r="GSE1671" i="1"/>
  <c r="GSD1671" i="1"/>
  <c r="GSC1671" i="1"/>
  <c r="GSB1671" i="1"/>
  <c r="GSA1671" i="1"/>
  <c r="GRZ1671" i="1"/>
  <c r="GRY1671" i="1"/>
  <c r="GRX1671" i="1"/>
  <c r="GRW1671" i="1"/>
  <c r="GRV1671" i="1"/>
  <c r="GRU1671" i="1"/>
  <c r="GRT1671" i="1"/>
  <c r="GRS1671" i="1"/>
  <c r="GRR1671" i="1"/>
  <c r="GRQ1671" i="1"/>
  <c r="GRP1671" i="1"/>
  <c r="GRO1671" i="1"/>
  <c r="GRN1671" i="1"/>
  <c r="GRM1671" i="1"/>
  <c r="GRL1671" i="1"/>
  <c r="GRK1671" i="1"/>
  <c r="GRJ1671" i="1"/>
  <c r="GRI1671" i="1"/>
  <c r="GRH1671" i="1"/>
  <c r="GRG1671" i="1"/>
  <c r="GRF1671" i="1"/>
  <c r="GRE1671" i="1"/>
  <c r="GRD1671" i="1"/>
  <c r="GRC1671" i="1"/>
  <c r="GRB1671" i="1"/>
  <c r="GRA1671" i="1"/>
  <c r="GQZ1671" i="1"/>
  <c r="GQY1671" i="1"/>
  <c r="GQX1671" i="1"/>
  <c r="GQW1671" i="1"/>
  <c r="GQV1671" i="1"/>
  <c r="GQU1671" i="1"/>
  <c r="GQT1671" i="1"/>
  <c r="GQS1671" i="1"/>
  <c r="GQR1671" i="1"/>
  <c r="GQQ1671" i="1"/>
  <c r="GQP1671" i="1"/>
  <c r="GQO1671" i="1"/>
  <c r="GQN1671" i="1"/>
  <c r="GQM1671" i="1"/>
  <c r="GQL1671" i="1"/>
  <c r="GQK1671" i="1"/>
  <c r="GQJ1671" i="1"/>
  <c r="GQI1671" i="1"/>
  <c r="GQH1671" i="1"/>
  <c r="GQG1671" i="1"/>
  <c r="GQF1671" i="1"/>
  <c r="GQE1671" i="1"/>
  <c r="GQD1671" i="1"/>
  <c r="GQC1671" i="1"/>
  <c r="GQB1671" i="1"/>
  <c r="GQA1671" i="1"/>
  <c r="GPZ1671" i="1"/>
  <c r="GPY1671" i="1"/>
  <c r="GPX1671" i="1"/>
  <c r="GPW1671" i="1"/>
  <c r="GPV1671" i="1"/>
  <c r="GPU1671" i="1"/>
  <c r="GPT1671" i="1"/>
  <c r="GPS1671" i="1"/>
  <c r="GPR1671" i="1"/>
  <c r="GPQ1671" i="1"/>
  <c r="GPP1671" i="1"/>
  <c r="GPO1671" i="1"/>
  <c r="GPN1671" i="1"/>
  <c r="GPM1671" i="1"/>
  <c r="GPL1671" i="1"/>
  <c r="GPK1671" i="1"/>
  <c r="GPJ1671" i="1"/>
  <c r="GPI1671" i="1"/>
  <c r="GPH1671" i="1"/>
  <c r="GPG1671" i="1"/>
  <c r="GPF1671" i="1"/>
  <c r="GPE1671" i="1"/>
  <c r="GPD1671" i="1"/>
  <c r="GPC1671" i="1"/>
  <c r="GPB1671" i="1"/>
  <c r="GPA1671" i="1"/>
  <c r="GOZ1671" i="1"/>
  <c r="GOY1671" i="1"/>
  <c r="GOX1671" i="1"/>
  <c r="GOW1671" i="1"/>
  <c r="GOV1671" i="1"/>
  <c r="GOU1671" i="1"/>
  <c r="GOT1671" i="1"/>
  <c r="GOS1671" i="1"/>
  <c r="GOR1671" i="1"/>
  <c r="GOQ1671" i="1"/>
  <c r="GOP1671" i="1"/>
  <c r="GOO1671" i="1"/>
  <c r="GON1671" i="1"/>
  <c r="GOM1671" i="1"/>
  <c r="GOL1671" i="1"/>
  <c r="GOK1671" i="1"/>
  <c r="GOJ1671" i="1"/>
  <c r="GOI1671" i="1"/>
  <c r="GOH1671" i="1"/>
  <c r="GOG1671" i="1"/>
  <c r="GOF1671" i="1"/>
  <c r="GOE1671" i="1"/>
  <c r="GOD1671" i="1"/>
  <c r="GOC1671" i="1"/>
  <c r="GOB1671" i="1"/>
  <c r="GOA1671" i="1"/>
  <c r="GNZ1671" i="1"/>
  <c r="GNY1671" i="1"/>
  <c r="GNX1671" i="1"/>
  <c r="GNW1671" i="1"/>
  <c r="GNV1671" i="1"/>
  <c r="GNU1671" i="1"/>
  <c r="GNT1671" i="1"/>
  <c r="GNS1671" i="1"/>
  <c r="GNR1671" i="1"/>
  <c r="GNQ1671" i="1"/>
  <c r="GNP1671" i="1"/>
  <c r="GNO1671" i="1"/>
  <c r="GNN1671" i="1"/>
  <c r="GNM1671" i="1"/>
  <c r="GNL1671" i="1"/>
  <c r="GNK1671" i="1"/>
  <c r="GNJ1671" i="1"/>
  <c r="GNI1671" i="1"/>
  <c r="GNH1671" i="1"/>
  <c r="GNG1671" i="1"/>
  <c r="GNF1671" i="1"/>
  <c r="GNE1671" i="1"/>
  <c r="GND1671" i="1"/>
  <c r="GNC1671" i="1"/>
  <c r="GNB1671" i="1"/>
  <c r="GNA1671" i="1"/>
  <c r="GMZ1671" i="1"/>
  <c r="GMY1671" i="1"/>
  <c r="GMX1671" i="1"/>
  <c r="GMW1671" i="1"/>
  <c r="GMV1671" i="1"/>
  <c r="GMU1671" i="1"/>
  <c r="GMT1671" i="1"/>
  <c r="GMS1671" i="1"/>
  <c r="GMR1671" i="1"/>
  <c r="GMQ1671" i="1"/>
  <c r="GMP1671" i="1"/>
  <c r="GMO1671" i="1"/>
  <c r="GMN1671" i="1"/>
  <c r="GMM1671" i="1"/>
  <c r="GML1671" i="1"/>
  <c r="GMK1671" i="1"/>
  <c r="GMJ1671" i="1"/>
  <c r="GMI1671" i="1"/>
  <c r="GMH1671" i="1"/>
  <c r="GMG1671" i="1"/>
  <c r="GMF1671" i="1"/>
  <c r="GME1671" i="1"/>
  <c r="GMD1671" i="1"/>
  <c r="GMC1671" i="1"/>
  <c r="GMB1671" i="1"/>
  <c r="GMA1671" i="1"/>
  <c r="GLZ1671" i="1"/>
  <c r="GLY1671" i="1"/>
  <c r="GLX1671" i="1"/>
  <c r="GLW1671" i="1"/>
  <c r="GLV1671" i="1"/>
  <c r="GLU1671" i="1"/>
  <c r="GLT1671" i="1"/>
  <c r="GLS1671" i="1"/>
  <c r="GLR1671" i="1"/>
  <c r="GLQ1671" i="1"/>
  <c r="GLP1671" i="1"/>
  <c r="GLO1671" i="1"/>
  <c r="GLN1671" i="1"/>
  <c r="GLM1671" i="1"/>
  <c r="GLL1671" i="1"/>
  <c r="GLK1671" i="1"/>
  <c r="GLJ1671" i="1"/>
  <c r="GLI1671" i="1"/>
  <c r="GLH1671" i="1"/>
  <c r="GLG1671" i="1"/>
  <c r="GLF1671" i="1"/>
  <c r="GLE1671" i="1"/>
  <c r="GLD1671" i="1"/>
  <c r="GLC1671" i="1"/>
  <c r="GLB1671" i="1"/>
  <c r="GLA1671" i="1"/>
  <c r="GKZ1671" i="1"/>
  <c r="GKY1671" i="1"/>
  <c r="GKX1671" i="1"/>
  <c r="GKW1671" i="1"/>
  <c r="GKV1671" i="1"/>
  <c r="GKU1671" i="1"/>
  <c r="GKT1671" i="1"/>
  <c r="GKS1671" i="1"/>
  <c r="GKR1671" i="1"/>
  <c r="GKQ1671" i="1"/>
  <c r="GKP1671" i="1"/>
  <c r="GKO1671" i="1"/>
  <c r="GKN1671" i="1"/>
  <c r="GKM1671" i="1"/>
  <c r="GKL1671" i="1"/>
  <c r="GKK1671" i="1"/>
  <c r="GKJ1671" i="1"/>
  <c r="GKI1671" i="1"/>
  <c r="GKH1671" i="1"/>
  <c r="GKG1671" i="1"/>
  <c r="GKF1671" i="1"/>
  <c r="GKE1671" i="1"/>
  <c r="GKD1671" i="1"/>
  <c r="GKC1671" i="1"/>
  <c r="GKB1671" i="1"/>
  <c r="GKA1671" i="1"/>
  <c r="GJZ1671" i="1"/>
  <c r="GJY1671" i="1"/>
  <c r="GJX1671" i="1"/>
  <c r="GJW1671" i="1"/>
  <c r="GJV1671" i="1"/>
  <c r="GJU1671" i="1"/>
  <c r="GJT1671" i="1"/>
  <c r="GJS1671" i="1"/>
  <c r="GJR1671" i="1"/>
  <c r="GJQ1671" i="1"/>
  <c r="GJP1671" i="1"/>
  <c r="GJO1671" i="1"/>
  <c r="GJN1671" i="1"/>
  <c r="GJM1671" i="1"/>
  <c r="GJL1671" i="1"/>
  <c r="GJK1671" i="1"/>
  <c r="GJJ1671" i="1"/>
  <c r="GJI1671" i="1"/>
  <c r="GJH1671" i="1"/>
  <c r="GJG1671" i="1"/>
  <c r="GJF1671" i="1"/>
  <c r="GJE1671" i="1"/>
  <c r="GJD1671" i="1"/>
  <c r="GJC1671" i="1"/>
  <c r="GJB1671" i="1"/>
  <c r="GJA1671" i="1"/>
  <c r="GIZ1671" i="1"/>
  <c r="GIY1671" i="1"/>
  <c r="GIX1671" i="1"/>
  <c r="GIW1671" i="1"/>
  <c r="GIV1671" i="1"/>
  <c r="GIU1671" i="1"/>
  <c r="GIT1671" i="1"/>
  <c r="GIS1671" i="1"/>
  <c r="GIR1671" i="1"/>
  <c r="GIQ1671" i="1"/>
  <c r="GIP1671" i="1"/>
  <c r="GIO1671" i="1"/>
  <c r="GIN1671" i="1"/>
  <c r="GIM1671" i="1"/>
  <c r="GIL1671" i="1"/>
  <c r="GIK1671" i="1"/>
  <c r="GIJ1671" i="1"/>
  <c r="GII1671" i="1"/>
  <c r="GIH1671" i="1"/>
  <c r="GIG1671" i="1"/>
  <c r="GIF1671" i="1"/>
  <c r="GIE1671" i="1"/>
  <c r="GID1671" i="1"/>
  <c r="GIC1671" i="1"/>
  <c r="GIB1671" i="1"/>
  <c r="GIA1671" i="1"/>
  <c r="GHZ1671" i="1"/>
  <c r="GHY1671" i="1"/>
  <c r="GHX1671" i="1"/>
  <c r="GHW1671" i="1"/>
  <c r="GHV1671" i="1"/>
  <c r="GHU1671" i="1"/>
  <c r="GHT1671" i="1"/>
  <c r="GHS1671" i="1"/>
  <c r="GHR1671" i="1"/>
  <c r="GHQ1671" i="1"/>
  <c r="GHP1671" i="1"/>
  <c r="GHO1671" i="1"/>
  <c r="GHN1671" i="1"/>
  <c r="GHM1671" i="1"/>
  <c r="GHL1671" i="1"/>
  <c r="GHK1671" i="1"/>
  <c r="GHJ1671" i="1"/>
  <c r="GHI1671" i="1"/>
  <c r="GHH1671" i="1"/>
  <c r="GHG1671" i="1"/>
  <c r="GHF1671" i="1"/>
  <c r="GHE1671" i="1"/>
  <c r="GHD1671" i="1"/>
  <c r="GHC1671" i="1"/>
  <c r="GHB1671" i="1"/>
  <c r="GHA1671" i="1"/>
  <c r="GGZ1671" i="1"/>
  <c r="GGY1671" i="1"/>
  <c r="GGX1671" i="1"/>
  <c r="GGW1671" i="1"/>
  <c r="GGV1671" i="1"/>
  <c r="GGU1671" i="1"/>
  <c r="GGT1671" i="1"/>
  <c r="GGS1671" i="1"/>
  <c r="GGR1671" i="1"/>
  <c r="GGQ1671" i="1"/>
  <c r="GGP1671" i="1"/>
  <c r="GGO1671" i="1"/>
  <c r="GGN1671" i="1"/>
  <c r="GGM1671" i="1"/>
  <c r="GGL1671" i="1"/>
  <c r="GGK1671" i="1"/>
  <c r="GGJ1671" i="1"/>
  <c r="GGI1671" i="1"/>
  <c r="GGH1671" i="1"/>
  <c r="GGG1671" i="1"/>
  <c r="GGF1671" i="1"/>
  <c r="GGE1671" i="1"/>
  <c r="GGD1671" i="1"/>
  <c r="GGC1671" i="1"/>
  <c r="GGB1671" i="1"/>
  <c r="GGA1671" i="1"/>
  <c r="GFZ1671" i="1"/>
  <c r="GFY1671" i="1"/>
  <c r="GFX1671" i="1"/>
  <c r="GFW1671" i="1"/>
  <c r="GFV1671" i="1"/>
  <c r="GFU1671" i="1"/>
  <c r="GFT1671" i="1"/>
  <c r="GFS1671" i="1"/>
  <c r="GFR1671" i="1"/>
  <c r="GFQ1671" i="1"/>
  <c r="GFP1671" i="1"/>
  <c r="GFO1671" i="1"/>
  <c r="GFN1671" i="1"/>
  <c r="GFM1671" i="1"/>
  <c r="GFL1671" i="1"/>
  <c r="GFK1671" i="1"/>
  <c r="GFJ1671" i="1"/>
  <c r="GFI1671" i="1"/>
  <c r="GFH1671" i="1"/>
  <c r="GFG1671" i="1"/>
  <c r="GFF1671" i="1"/>
  <c r="GFE1671" i="1"/>
  <c r="GFD1671" i="1"/>
  <c r="GFC1671" i="1"/>
  <c r="GFB1671" i="1"/>
  <c r="GFA1671" i="1"/>
  <c r="GEZ1671" i="1"/>
  <c r="GEY1671" i="1"/>
  <c r="GEX1671" i="1"/>
  <c r="GEW1671" i="1"/>
  <c r="GEV1671" i="1"/>
  <c r="GEU1671" i="1"/>
  <c r="GET1671" i="1"/>
  <c r="GES1671" i="1"/>
  <c r="GER1671" i="1"/>
  <c r="GEQ1671" i="1"/>
  <c r="GEP1671" i="1"/>
  <c r="GEO1671" i="1"/>
  <c r="GEN1671" i="1"/>
  <c r="GEM1671" i="1"/>
  <c r="GEL1671" i="1"/>
  <c r="GEK1671" i="1"/>
  <c r="GEJ1671" i="1"/>
  <c r="GEI1671" i="1"/>
  <c r="GEH1671" i="1"/>
  <c r="GEG1671" i="1"/>
  <c r="GEF1671" i="1"/>
  <c r="GEE1671" i="1"/>
  <c r="GED1671" i="1"/>
  <c r="GEC1671" i="1"/>
  <c r="GEB1671" i="1"/>
  <c r="GEA1671" i="1"/>
  <c r="GDZ1671" i="1"/>
  <c r="GDY1671" i="1"/>
  <c r="GDX1671" i="1"/>
  <c r="GDW1671" i="1"/>
  <c r="GDV1671" i="1"/>
  <c r="GDU1671" i="1"/>
  <c r="GDT1671" i="1"/>
  <c r="GDS1671" i="1"/>
  <c r="GDR1671" i="1"/>
  <c r="GDQ1671" i="1"/>
  <c r="GDP1671" i="1"/>
  <c r="GDO1671" i="1"/>
  <c r="GDN1671" i="1"/>
  <c r="GDM1671" i="1"/>
  <c r="GDL1671" i="1"/>
  <c r="GDK1671" i="1"/>
  <c r="GDJ1671" i="1"/>
  <c r="GDI1671" i="1"/>
  <c r="GDH1671" i="1"/>
  <c r="GDG1671" i="1"/>
  <c r="GDF1671" i="1"/>
  <c r="GDE1671" i="1"/>
  <c r="GDD1671" i="1"/>
  <c r="GDC1671" i="1"/>
  <c r="GDB1671" i="1"/>
  <c r="GDA1671" i="1"/>
  <c r="GCZ1671" i="1"/>
  <c r="GCY1671" i="1"/>
  <c r="GCX1671" i="1"/>
  <c r="GCW1671" i="1"/>
  <c r="GCV1671" i="1"/>
  <c r="GCU1671" i="1"/>
  <c r="GCT1671" i="1"/>
  <c r="GCS1671" i="1"/>
  <c r="GCR1671" i="1"/>
  <c r="GCQ1671" i="1"/>
  <c r="GCP1671" i="1"/>
  <c r="GCO1671" i="1"/>
  <c r="GCN1671" i="1"/>
  <c r="GCM1671" i="1"/>
  <c r="GCL1671" i="1"/>
  <c r="GCK1671" i="1"/>
  <c r="GCJ1671" i="1"/>
  <c r="GCI1671" i="1"/>
  <c r="GCH1671" i="1"/>
  <c r="GCG1671" i="1"/>
  <c r="GCF1671" i="1"/>
  <c r="GCE1671" i="1"/>
  <c r="GCD1671" i="1"/>
  <c r="GCC1671" i="1"/>
  <c r="GCB1671" i="1"/>
  <c r="GCA1671" i="1"/>
  <c r="GBZ1671" i="1"/>
  <c r="GBY1671" i="1"/>
  <c r="GBX1671" i="1"/>
  <c r="GBW1671" i="1"/>
  <c r="GBV1671" i="1"/>
  <c r="GBU1671" i="1"/>
  <c r="GBT1671" i="1"/>
  <c r="GBS1671" i="1"/>
  <c r="GBR1671" i="1"/>
  <c r="GBQ1671" i="1"/>
  <c r="GBP1671" i="1"/>
  <c r="GBO1671" i="1"/>
  <c r="GBN1671" i="1"/>
  <c r="GBM1671" i="1"/>
  <c r="GBL1671" i="1"/>
  <c r="GBK1671" i="1"/>
  <c r="GBJ1671" i="1"/>
  <c r="GBI1671" i="1"/>
  <c r="GBH1671" i="1"/>
  <c r="GBG1671" i="1"/>
  <c r="GBF1671" i="1"/>
  <c r="GBE1671" i="1"/>
  <c r="GBD1671" i="1"/>
  <c r="GBC1671" i="1"/>
  <c r="GBB1671" i="1"/>
  <c r="GBA1671" i="1"/>
  <c r="GAZ1671" i="1"/>
  <c r="GAY1671" i="1"/>
  <c r="GAX1671" i="1"/>
  <c r="GAW1671" i="1"/>
  <c r="GAV1671" i="1"/>
  <c r="GAU1671" i="1"/>
  <c r="GAT1671" i="1"/>
  <c r="GAS1671" i="1"/>
  <c r="GAR1671" i="1"/>
  <c r="GAQ1671" i="1"/>
  <c r="GAP1671" i="1"/>
  <c r="GAO1671" i="1"/>
  <c r="GAN1671" i="1"/>
  <c r="GAM1671" i="1"/>
  <c r="GAL1671" i="1"/>
  <c r="GAK1671" i="1"/>
  <c r="GAJ1671" i="1"/>
  <c r="GAI1671" i="1"/>
  <c r="GAH1671" i="1"/>
  <c r="GAG1671" i="1"/>
  <c r="GAF1671" i="1"/>
  <c r="GAE1671" i="1"/>
  <c r="GAD1671" i="1"/>
  <c r="GAC1671" i="1"/>
  <c r="GAB1671" i="1"/>
  <c r="GAA1671" i="1"/>
  <c r="FZZ1671" i="1"/>
  <c r="FZY1671" i="1"/>
  <c r="FZX1671" i="1"/>
  <c r="FZW1671" i="1"/>
  <c r="FZV1671" i="1"/>
  <c r="FZU1671" i="1"/>
  <c r="FZT1671" i="1"/>
  <c r="FZS1671" i="1"/>
  <c r="FZR1671" i="1"/>
  <c r="FZQ1671" i="1"/>
  <c r="FZP1671" i="1"/>
  <c r="FZO1671" i="1"/>
  <c r="FZN1671" i="1"/>
  <c r="FZM1671" i="1"/>
  <c r="FZL1671" i="1"/>
  <c r="FZK1671" i="1"/>
  <c r="FZJ1671" i="1"/>
  <c r="FZI1671" i="1"/>
  <c r="FZH1671" i="1"/>
  <c r="FZG1671" i="1"/>
  <c r="FZF1671" i="1"/>
  <c r="FZE1671" i="1"/>
  <c r="FZD1671" i="1"/>
  <c r="FZC1671" i="1"/>
  <c r="FZB1671" i="1"/>
  <c r="FZA1671" i="1"/>
  <c r="FYZ1671" i="1"/>
  <c r="FYY1671" i="1"/>
  <c r="FYX1671" i="1"/>
  <c r="FYW1671" i="1"/>
  <c r="FYV1671" i="1"/>
  <c r="FYU1671" i="1"/>
  <c r="FYT1671" i="1"/>
  <c r="FYS1671" i="1"/>
  <c r="FYR1671" i="1"/>
  <c r="FYQ1671" i="1"/>
  <c r="FYP1671" i="1"/>
  <c r="FYO1671" i="1"/>
  <c r="FYN1671" i="1"/>
  <c r="FYM1671" i="1"/>
  <c r="FYL1671" i="1"/>
  <c r="FYK1671" i="1"/>
  <c r="FYJ1671" i="1"/>
  <c r="FYI1671" i="1"/>
  <c r="FYH1671" i="1"/>
  <c r="FYG1671" i="1"/>
  <c r="FYF1671" i="1"/>
  <c r="FYE1671" i="1"/>
  <c r="FYD1671" i="1"/>
  <c r="FYC1671" i="1"/>
  <c r="FYB1671" i="1"/>
  <c r="FYA1671" i="1"/>
  <c r="FXZ1671" i="1"/>
  <c r="FXY1671" i="1"/>
  <c r="FXX1671" i="1"/>
  <c r="FXW1671" i="1"/>
  <c r="FXV1671" i="1"/>
  <c r="FXU1671" i="1"/>
  <c r="FXT1671" i="1"/>
  <c r="FXS1671" i="1"/>
  <c r="FXR1671" i="1"/>
  <c r="FXQ1671" i="1"/>
  <c r="FXP1671" i="1"/>
  <c r="FXO1671" i="1"/>
  <c r="FXN1671" i="1"/>
  <c r="FXM1671" i="1"/>
  <c r="FXL1671" i="1"/>
  <c r="FXK1671" i="1"/>
  <c r="FXJ1671" i="1"/>
  <c r="FXI1671" i="1"/>
  <c r="FXH1671" i="1"/>
  <c r="FXG1671" i="1"/>
  <c r="FXF1671" i="1"/>
  <c r="FXE1671" i="1"/>
  <c r="FXD1671" i="1"/>
  <c r="FXC1671" i="1"/>
  <c r="FXB1671" i="1"/>
  <c r="FXA1671" i="1"/>
  <c r="FWZ1671" i="1"/>
  <c r="FWY1671" i="1"/>
  <c r="FWX1671" i="1"/>
  <c r="FWW1671" i="1"/>
  <c r="FWV1671" i="1"/>
  <c r="FWU1671" i="1"/>
  <c r="FWT1671" i="1"/>
  <c r="FWS1671" i="1"/>
  <c r="FWR1671" i="1"/>
  <c r="FWQ1671" i="1"/>
  <c r="FWP1671" i="1"/>
  <c r="FWO1671" i="1"/>
  <c r="FWN1671" i="1"/>
  <c r="FWM1671" i="1"/>
  <c r="FWL1671" i="1"/>
  <c r="FWK1671" i="1"/>
  <c r="FWJ1671" i="1"/>
  <c r="FWI1671" i="1"/>
  <c r="FWH1671" i="1"/>
  <c r="FWG1671" i="1"/>
  <c r="FWF1671" i="1"/>
  <c r="FWE1671" i="1"/>
  <c r="FWD1671" i="1"/>
  <c r="FWC1671" i="1"/>
  <c r="FWB1671" i="1"/>
  <c r="FWA1671" i="1"/>
  <c r="FVZ1671" i="1"/>
  <c r="FVY1671" i="1"/>
  <c r="FVX1671" i="1"/>
  <c r="FVW1671" i="1"/>
  <c r="FVV1671" i="1"/>
  <c r="FVU1671" i="1"/>
  <c r="FVT1671" i="1"/>
  <c r="FVS1671" i="1"/>
  <c r="FVR1671" i="1"/>
  <c r="FVQ1671" i="1"/>
  <c r="FVP1671" i="1"/>
  <c r="FVO1671" i="1"/>
  <c r="FVN1671" i="1"/>
  <c r="FVM1671" i="1"/>
  <c r="FVL1671" i="1"/>
  <c r="FVK1671" i="1"/>
  <c r="FVJ1671" i="1"/>
  <c r="FVI1671" i="1"/>
  <c r="FVH1671" i="1"/>
  <c r="FVG1671" i="1"/>
  <c r="FVF1671" i="1"/>
  <c r="FVE1671" i="1"/>
  <c r="FVD1671" i="1"/>
  <c r="FVC1671" i="1"/>
  <c r="FVB1671" i="1"/>
  <c r="FVA1671" i="1"/>
  <c r="FUZ1671" i="1"/>
  <c r="FUY1671" i="1"/>
  <c r="FUX1671" i="1"/>
  <c r="FUW1671" i="1"/>
  <c r="FUV1671" i="1"/>
  <c r="FUU1671" i="1"/>
  <c r="FUT1671" i="1"/>
  <c r="FUS1671" i="1"/>
  <c r="FUR1671" i="1"/>
  <c r="FUQ1671" i="1"/>
  <c r="FUP1671" i="1"/>
  <c r="FUO1671" i="1"/>
  <c r="FUN1671" i="1"/>
  <c r="FUM1671" i="1"/>
  <c r="FUL1671" i="1"/>
  <c r="FUK1671" i="1"/>
  <c r="FUJ1671" i="1"/>
  <c r="FUI1671" i="1"/>
  <c r="FUH1671" i="1"/>
  <c r="FUG1671" i="1"/>
  <c r="FUF1671" i="1"/>
  <c r="FUE1671" i="1"/>
  <c r="FUD1671" i="1"/>
  <c r="FUC1671" i="1"/>
  <c r="FUB1671" i="1"/>
  <c r="FUA1671" i="1"/>
  <c r="FTZ1671" i="1"/>
  <c r="FTY1671" i="1"/>
  <c r="FTX1671" i="1"/>
  <c r="FTW1671" i="1"/>
  <c r="FTV1671" i="1"/>
  <c r="FTU1671" i="1"/>
  <c r="FTT1671" i="1"/>
  <c r="FTS1671" i="1"/>
  <c r="FTR1671" i="1"/>
  <c r="FTQ1671" i="1"/>
  <c r="FTP1671" i="1"/>
  <c r="FTO1671" i="1"/>
  <c r="FTN1671" i="1"/>
  <c r="FTM1671" i="1"/>
  <c r="FTL1671" i="1"/>
  <c r="FTK1671" i="1"/>
  <c r="FTJ1671" i="1"/>
  <c r="FTI1671" i="1"/>
  <c r="FTH1671" i="1"/>
  <c r="FTG1671" i="1"/>
  <c r="FTF1671" i="1"/>
  <c r="FTE1671" i="1"/>
  <c r="FTD1671" i="1"/>
  <c r="FTC1671" i="1"/>
  <c r="FTB1671" i="1"/>
  <c r="FTA1671" i="1"/>
  <c r="FSZ1671" i="1"/>
  <c r="FSY1671" i="1"/>
  <c r="FSX1671" i="1"/>
  <c r="FSW1671" i="1"/>
  <c r="FSV1671" i="1"/>
  <c r="FSU1671" i="1"/>
  <c r="FST1671" i="1"/>
  <c r="FSS1671" i="1"/>
  <c r="FSR1671" i="1"/>
  <c r="FSQ1671" i="1"/>
  <c r="FSP1671" i="1"/>
  <c r="FSO1671" i="1"/>
  <c r="FSN1671" i="1"/>
  <c r="FSM1671" i="1"/>
  <c r="FSL1671" i="1"/>
  <c r="FSK1671" i="1"/>
  <c r="FSJ1671" i="1"/>
  <c r="FSI1671" i="1"/>
  <c r="FSH1671" i="1"/>
  <c r="FSG1671" i="1"/>
  <c r="FSF1671" i="1"/>
  <c r="FSE1671" i="1"/>
  <c r="FSD1671" i="1"/>
  <c r="FSC1671" i="1"/>
  <c r="FSB1671" i="1"/>
  <c r="FSA1671" i="1"/>
  <c r="FRZ1671" i="1"/>
  <c r="FRY1671" i="1"/>
  <c r="FRX1671" i="1"/>
  <c r="FRW1671" i="1"/>
  <c r="FRV1671" i="1"/>
  <c r="FRU1671" i="1"/>
  <c r="FRT1671" i="1"/>
  <c r="FRS1671" i="1"/>
  <c r="FRR1671" i="1"/>
  <c r="FRQ1671" i="1"/>
  <c r="FRP1671" i="1"/>
  <c r="FRO1671" i="1"/>
  <c r="FRN1671" i="1"/>
  <c r="FRM1671" i="1"/>
  <c r="FRL1671" i="1"/>
  <c r="FRK1671" i="1"/>
  <c r="FRJ1671" i="1"/>
  <c r="FRI1671" i="1"/>
  <c r="FRH1671" i="1"/>
  <c r="FRG1671" i="1"/>
  <c r="FRF1671" i="1"/>
  <c r="FRE1671" i="1"/>
  <c r="FRD1671" i="1"/>
  <c r="FRC1671" i="1"/>
  <c r="FRB1671" i="1"/>
  <c r="FRA1671" i="1"/>
  <c r="FQZ1671" i="1"/>
  <c r="FQY1671" i="1"/>
  <c r="FQX1671" i="1"/>
  <c r="FQW1671" i="1"/>
  <c r="FQV1671" i="1"/>
  <c r="FQU1671" i="1"/>
  <c r="FQT1671" i="1"/>
  <c r="FQS1671" i="1"/>
  <c r="FQR1671" i="1"/>
  <c r="FQQ1671" i="1"/>
  <c r="FQP1671" i="1"/>
  <c r="FQO1671" i="1"/>
  <c r="FQN1671" i="1"/>
  <c r="FQM1671" i="1"/>
  <c r="FQL1671" i="1"/>
  <c r="FQK1671" i="1"/>
  <c r="FQJ1671" i="1"/>
  <c r="FQI1671" i="1"/>
  <c r="FQH1671" i="1"/>
  <c r="FQG1671" i="1"/>
  <c r="FQF1671" i="1"/>
  <c r="FQE1671" i="1"/>
  <c r="FQD1671" i="1"/>
  <c r="FQC1671" i="1"/>
  <c r="FQB1671" i="1"/>
  <c r="FQA1671" i="1"/>
  <c r="FPZ1671" i="1"/>
  <c r="FPY1671" i="1"/>
  <c r="FPX1671" i="1"/>
  <c r="FPW1671" i="1"/>
  <c r="FPV1671" i="1"/>
  <c r="FPU1671" i="1"/>
  <c r="FPT1671" i="1"/>
  <c r="FPS1671" i="1"/>
  <c r="FPR1671" i="1"/>
  <c r="FPQ1671" i="1"/>
  <c r="FPP1671" i="1"/>
  <c r="FPO1671" i="1"/>
  <c r="FPN1671" i="1"/>
  <c r="FPM1671" i="1"/>
  <c r="FPL1671" i="1"/>
  <c r="FPK1671" i="1"/>
  <c r="FPJ1671" i="1"/>
  <c r="FPI1671" i="1"/>
  <c r="FPH1671" i="1"/>
  <c r="FPG1671" i="1"/>
  <c r="FPF1671" i="1"/>
  <c r="FPE1671" i="1"/>
  <c r="FPD1671" i="1"/>
  <c r="FPC1671" i="1"/>
  <c r="FPB1671" i="1"/>
  <c r="FPA1671" i="1"/>
  <c r="FOZ1671" i="1"/>
  <c r="FOY1671" i="1"/>
  <c r="FOX1671" i="1"/>
  <c r="FOW1671" i="1"/>
  <c r="FOV1671" i="1"/>
  <c r="FOU1671" i="1"/>
  <c r="FOT1671" i="1"/>
  <c r="FOS1671" i="1"/>
  <c r="FOR1671" i="1"/>
  <c r="FOQ1671" i="1"/>
  <c r="FOP1671" i="1"/>
  <c r="FOO1671" i="1"/>
  <c r="FON1671" i="1"/>
  <c r="FOM1671" i="1"/>
  <c r="FOL1671" i="1"/>
  <c r="FOK1671" i="1"/>
  <c r="FOJ1671" i="1"/>
  <c r="FOI1671" i="1"/>
  <c r="FOH1671" i="1"/>
  <c r="FOG1671" i="1"/>
  <c r="FOF1671" i="1"/>
  <c r="FOE1671" i="1"/>
  <c r="FOD1671" i="1"/>
  <c r="FOC1671" i="1"/>
  <c r="FOB1671" i="1"/>
  <c r="FOA1671" i="1"/>
  <c r="FNZ1671" i="1"/>
  <c r="FNY1671" i="1"/>
  <c r="FNX1671" i="1"/>
  <c r="FNW1671" i="1"/>
  <c r="FNV1671" i="1"/>
  <c r="FNU1671" i="1"/>
  <c r="FNT1671" i="1"/>
  <c r="FNS1671" i="1"/>
  <c r="FNR1671" i="1"/>
  <c r="FNQ1671" i="1"/>
  <c r="FNP1671" i="1"/>
  <c r="FNO1671" i="1"/>
  <c r="FNN1671" i="1"/>
  <c r="FNM1671" i="1"/>
  <c r="FNL1671" i="1"/>
  <c r="FNK1671" i="1"/>
  <c r="FNJ1671" i="1"/>
  <c r="FNI1671" i="1"/>
  <c r="FNH1671" i="1"/>
  <c r="FNG1671" i="1"/>
  <c r="FNF1671" i="1"/>
  <c r="FNE1671" i="1"/>
  <c r="FND1671" i="1"/>
  <c r="FNC1671" i="1"/>
  <c r="FNB1671" i="1"/>
  <c r="FNA1671" i="1"/>
  <c r="FMZ1671" i="1"/>
  <c r="FMY1671" i="1"/>
  <c r="FMX1671" i="1"/>
  <c r="FMW1671" i="1"/>
  <c r="FMV1671" i="1"/>
  <c r="FMU1671" i="1"/>
  <c r="FMT1671" i="1"/>
  <c r="FMS1671" i="1"/>
  <c r="FMR1671" i="1"/>
  <c r="FMQ1671" i="1"/>
  <c r="FMP1671" i="1"/>
  <c r="FMO1671" i="1"/>
  <c r="FMN1671" i="1"/>
  <c r="FMM1671" i="1"/>
  <c r="FML1671" i="1"/>
  <c r="FMK1671" i="1"/>
  <c r="FMJ1671" i="1"/>
  <c r="FMI1671" i="1"/>
  <c r="FMH1671" i="1"/>
  <c r="FMG1671" i="1"/>
  <c r="FMF1671" i="1"/>
  <c r="FME1671" i="1"/>
  <c r="FMD1671" i="1"/>
  <c r="FMC1671" i="1"/>
  <c r="FMB1671" i="1"/>
  <c r="FMA1671" i="1"/>
  <c r="FLZ1671" i="1"/>
  <c r="FLY1671" i="1"/>
  <c r="FLX1671" i="1"/>
  <c r="FLW1671" i="1"/>
  <c r="FLV1671" i="1"/>
  <c r="FLU1671" i="1"/>
  <c r="FLT1671" i="1"/>
  <c r="FLS1671" i="1"/>
  <c r="FLR1671" i="1"/>
  <c r="FLQ1671" i="1"/>
  <c r="FLP1671" i="1"/>
  <c r="FLO1671" i="1"/>
  <c r="FLN1671" i="1"/>
  <c r="FLM1671" i="1"/>
  <c r="FLL1671" i="1"/>
  <c r="FLK1671" i="1"/>
  <c r="FLJ1671" i="1"/>
  <c r="FLI1671" i="1"/>
  <c r="FLH1671" i="1"/>
  <c r="FLG1671" i="1"/>
  <c r="FLF1671" i="1"/>
  <c r="FLE1671" i="1"/>
  <c r="FLD1671" i="1"/>
  <c r="FLC1671" i="1"/>
  <c r="FLB1671" i="1"/>
  <c r="FLA1671" i="1"/>
  <c r="FKZ1671" i="1"/>
  <c r="FKY1671" i="1"/>
  <c r="FKX1671" i="1"/>
  <c r="FKW1671" i="1"/>
  <c r="FKV1671" i="1"/>
  <c r="FKU1671" i="1"/>
  <c r="FKT1671" i="1"/>
  <c r="FKS1671" i="1"/>
  <c r="FKR1671" i="1"/>
  <c r="FKQ1671" i="1"/>
  <c r="FKP1671" i="1"/>
  <c r="FKO1671" i="1"/>
  <c r="FKN1671" i="1"/>
  <c r="FKM1671" i="1"/>
  <c r="FKL1671" i="1"/>
  <c r="FKK1671" i="1"/>
  <c r="FKJ1671" i="1"/>
  <c r="FKI1671" i="1"/>
  <c r="FKH1671" i="1"/>
  <c r="FKG1671" i="1"/>
  <c r="FKF1671" i="1"/>
  <c r="FKE1671" i="1"/>
  <c r="FKD1671" i="1"/>
  <c r="FKC1671" i="1"/>
  <c r="FKB1671" i="1"/>
  <c r="FKA1671" i="1"/>
  <c r="FJZ1671" i="1"/>
  <c r="FJY1671" i="1"/>
  <c r="FJX1671" i="1"/>
  <c r="FJW1671" i="1"/>
  <c r="FJV1671" i="1"/>
  <c r="FJU1671" i="1"/>
  <c r="FJT1671" i="1"/>
  <c r="FJS1671" i="1"/>
  <c r="FJR1671" i="1"/>
  <c r="FJQ1671" i="1"/>
  <c r="FJP1671" i="1"/>
  <c r="FJO1671" i="1"/>
  <c r="FJN1671" i="1"/>
  <c r="FJM1671" i="1"/>
  <c r="FJL1671" i="1"/>
  <c r="FJK1671" i="1"/>
  <c r="FJJ1671" i="1"/>
  <c r="FJI1671" i="1"/>
  <c r="FJH1671" i="1"/>
  <c r="FJG1671" i="1"/>
  <c r="FJF1671" i="1"/>
  <c r="FJE1671" i="1"/>
  <c r="FJD1671" i="1"/>
  <c r="FJC1671" i="1"/>
  <c r="FJB1671" i="1"/>
  <c r="FJA1671" i="1"/>
  <c r="FIZ1671" i="1"/>
  <c r="FIY1671" i="1"/>
  <c r="FIX1671" i="1"/>
  <c r="FIW1671" i="1"/>
  <c r="FIV1671" i="1"/>
  <c r="FIU1671" i="1"/>
  <c r="FIT1671" i="1"/>
  <c r="FIS1671" i="1"/>
  <c r="FIR1671" i="1"/>
  <c r="FIQ1671" i="1"/>
  <c r="FIP1671" i="1"/>
  <c r="FIO1671" i="1"/>
  <c r="FIN1671" i="1"/>
  <c r="FIM1671" i="1"/>
  <c r="FIL1671" i="1"/>
  <c r="FIK1671" i="1"/>
  <c r="FIJ1671" i="1"/>
  <c r="FII1671" i="1"/>
  <c r="FIH1671" i="1"/>
  <c r="FIG1671" i="1"/>
  <c r="FIF1671" i="1"/>
  <c r="FIE1671" i="1"/>
  <c r="FID1671" i="1"/>
  <c r="FIC1671" i="1"/>
  <c r="FIB1671" i="1"/>
  <c r="FIA1671" i="1"/>
  <c r="FHZ1671" i="1"/>
  <c r="FHY1671" i="1"/>
  <c r="FHX1671" i="1"/>
  <c r="FHW1671" i="1"/>
  <c r="FHV1671" i="1"/>
  <c r="FHU1671" i="1"/>
  <c r="FHT1671" i="1"/>
  <c r="FHS1671" i="1"/>
  <c r="FHR1671" i="1"/>
  <c r="FHQ1671" i="1"/>
  <c r="FHP1671" i="1"/>
  <c r="FHO1671" i="1"/>
  <c r="FHN1671" i="1"/>
  <c r="FHM1671" i="1"/>
  <c r="FHL1671" i="1"/>
  <c r="FHK1671" i="1"/>
  <c r="FHJ1671" i="1"/>
  <c r="FHI1671" i="1"/>
  <c r="FHH1671" i="1"/>
  <c r="FHG1671" i="1"/>
  <c r="FHF1671" i="1"/>
  <c r="FHE1671" i="1"/>
  <c r="FHD1671" i="1"/>
  <c r="FHC1671" i="1"/>
  <c r="FHB1671" i="1"/>
  <c r="FHA1671" i="1"/>
  <c r="FGZ1671" i="1"/>
  <c r="FGY1671" i="1"/>
  <c r="FGX1671" i="1"/>
  <c r="FGW1671" i="1"/>
  <c r="FGV1671" i="1"/>
  <c r="FGU1671" i="1"/>
  <c r="FGT1671" i="1"/>
  <c r="FGS1671" i="1"/>
  <c r="FGR1671" i="1"/>
  <c r="FGQ1671" i="1"/>
  <c r="FGP1671" i="1"/>
  <c r="FGO1671" i="1"/>
  <c r="FGN1671" i="1"/>
  <c r="FGM1671" i="1"/>
  <c r="FGL1671" i="1"/>
  <c r="FGK1671" i="1"/>
  <c r="FGJ1671" i="1"/>
  <c r="FGI1671" i="1"/>
  <c r="FGH1671" i="1"/>
  <c r="FGG1671" i="1"/>
  <c r="FGF1671" i="1"/>
  <c r="FGE1671" i="1"/>
  <c r="FGD1671" i="1"/>
  <c r="FGC1671" i="1"/>
  <c r="FGB1671" i="1"/>
  <c r="FGA1671" i="1"/>
  <c r="FFZ1671" i="1"/>
  <c r="FFY1671" i="1"/>
  <c r="FFX1671" i="1"/>
  <c r="FFW1671" i="1"/>
  <c r="FFV1671" i="1"/>
  <c r="FFU1671" i="1"/>
  <c r="FFT1671" i="1"/>
  <c r="FFS1671" i="1"/>
  <c r="FFR1671" i="1"/>
  <c r="FFQ1671" i="1"/>
  <c r="FFP1671" i="1"/>
  <c r="FFO1671" i="1"/>
  <c r="FFN1671" i="1"/>
  <c r="FFM1671" i="1"/>
  <c r="FFL1671" i="1"/>
  <c r="FFK1671" i="1"/>
  <c r="FFJ1671" i="1"/>
  <c r="FFI1671" i="1"/>
  <c r="FFH1671" i="1"/>
  <c r="FFG1671" i="1"/>
  <c r="FFF1671" i="1"/>
  <c r="FFE1671" i="1"/>
  <c r="FFD1671" i="1"/>
  <c r="FFC1671" i="1"/>
  <c r="FFB1671" i="1"/>
  <c r="FFA1671" i="1"/>
  <c r="FEZ1671" i="1"/>
  <c r="FEY1671" i="1"/>
  <c r="FEX1671" i="1"/>
  <c r="FEW1671" i="1"/>
  <c r="FEV1671" i="1"/>
  <c r="FEU1671" i="1"/>
  <c r="FET1671" i="1"/>
  <c r="FES1671" i="1"/>
  <c r="FER1671" i="1"/>
  <c r="FEQ1671" i="1"/>
  <c r="FEP1671" i="1"/>
  <c r="FEO1671" i="1"/>
  <c r="FEN1671" i="1"/>
  <c r="FEM1671" i="1"/>
  <c r="FEL1671" i="1"/>
  <c r="FEK1671" i="1"/>
  <c r="FEJ1671" i="1"/>
  <c r="FEI1671" i="1"/>
  <c r="FEH1671" i="1"/>
  <c r="FEG1671" i="1"/>
  <c r="FEF1671" i="1"/>
  <c r="FEE1671" i="1"/>
  <c r="FED1671" i="1"/>
  <c r="FEC1671" i="1"/>
  <c r="FEB1671" i="1"/>
  <c r="FEA1671" i="1"/>
  <c r="FDZ1671" i="1"/>
  <c r="FDY1671" i="1"/>
  <c r="FDX1671" i="1"/>
  <c r="FDW1671" i="1"/>
  <c r="FDV1671" i="1"/>
  <c r="FDU1671" i="1"/>
  <c r="FDT1671" i="1"/>
  <c r="FDS1671" i="1"/>
  <c r="FDR1671" i="1"/>
  <c r="FDQ1671" i="1"/>
  <c r="FDP1671" i="1"/>
  <c r="FDO1671" i="1"/>
  <c r="FDN1671" i="1"/>
  <c r="FDM1671" i="1"/>
  <c r="FDL1671" i="1"/>
  <c r="FDK1671" i="1"/>
  <c r="FDJ1671" i="1"/>
  <c r="FDI1671" i="1"/>
  <c r="FDH1671" i="1"/>
  <c r="FDG1671" i="1"/>
  <c r="FDF1671" i="1"/>
  <c r="FDE1671" i="1"/>
  <c r="FDD1671" i="1"/>
  <c r="FDC1671" i="1"/>
  <c r="FDB1671" i="1"/>
  <c r="FDA1671" i="1"/>
  <c r="FCZ1671" i="1"/>
  <c r="FCY1671" i="1"/>
  <c r="FCX1671" i="1"/>
  <c r="FCW1671" i="1"/>
  <c r="FCV1671" i="1"/>
  <c r="FCU1671" i="1"/>
  <c r="FCT1671" i="1"/>
  <c r="FCS1671" i="1"/>
  <c r="FCR1671" i="1"/>
  <c r="FCQ1671" i="1"/>
  <c r="FCP1671" i="1"/>
  <c r="FCO1671" i="1"/>
  <c r="FCN1671" i="1"/>
  <c r="FCM1671" i="1"/>
  <c r="FCL1671" i="1"/>
  <c r="FCK1671" i="1"/>
  <c r="FCJ1671" i="1"/>
  <c r="FCI1671" i="1"/>
  <c r="FCH1671" i="1"/>
  <c r="FCG1671" i="1"/>
  <c r="FCF1671" i="1"/>
  <c r="FCE1671" i="1"/>
  <c r="FCD1671" i="1"/>
  <c r="FCC1671" i="1"/>
  <c r="FCB1671" i="1"/>
  <c r="FCA1671" i="1"/>
  <c r="FBZ1671" i="1"/>
  <c r="FBY1671" i="1"/>
  <c r="FBX1671" i="1"/>
  <c r="FBW1671" i="1"/>
  <c r="FBV1671" i="1"/>
  <c r="FBU1671" i="1"/>
  <c r="FBT1671" i="1"/>
  <c r="FBS1671" i="1"/>
  <c r="FBR1671" i="1"/>
  <c r="FBQ1671" i="1"/>
  <c r="FBP1671" i="1"/>
  <c r="FBO1671" i="1"/>
  <c r="FBN1671" i="1"/>
  <c r="FBM1671" i="1"/>
  <c r="FBL1671" i="1"/>
  <c r="FBK1671" i="1"/>
  <c r="FBJ1671" i="1"/>
  <c r="FBI1671" i="1"/>
  <c r="FBH1671" i="1"/>
  <c r="FBG1671" i="1"/>
  <c r="FBF1671" i="1"/>
  <c r="FBE1671" i="1"/>
  <c r="FBD1671" i="1"/>
  <c r="FBC1671" i="1"/>
  <c r="FBB1671" i="1"/>
  <c r="FBA1671" i="1"/>
  <c r="FAZ1671" i="1"/>
  <c r="FAY1671" i="1"/>
  <c r="FAX1671" i="1"/>
  <c r="FAW1671" i="1"/>
  <c r="FAV1671" i="1"/>
  <c r="FAU1671" i="1"/>
  <c r="FAT1671" i="1"/>
  <c r="FAS1671" i="1"/>
  <c r="FAR1671" i="1"/>
  <c r="FAQ1671" i="1"/>
  <c r="FAP1671" i="1"/>
  <c r="FAO1671" i="1"/>
  <c r="FAN1671" i="1"/>
  <c r="FAM1671" i="1"/>
  <c r="FAL1671" i="1"/>
  <c r="FAK1671" i="1"/>
  <c r="FAJ1671" i="1"/>
  <c r="FAI1671" i="1"/>
  <c r="FAH1671" i="1"/>
  <c r="FAG1671" i="1"/>
  <c r="FAF1671" i="1"/>
  <c r="FAE1671" i="1"/>
  <c r="FAD1671" i="1"/>
  <c r="FAC1671" i="1"/>
  <c r="FAB1671" i="1"/>
  <c r="FAA1671" i="1"/>
  <c r="EZZ1671" i="1"/>
  <c r="EZY1671" i="1"/>
  <c r="EZX1671" i="1"/>
  <c r="EZW1671" i="1"/>
  <c r="EZV1671" i="1"/>
  <c r="EZU1671" i="1"/>
  <c r="EZT1671" i="1"/>
  <c r="EZS1671" i="1"/>
  <c r="EZR1671" i="1"/>
  <c r="EZQ1671" i="1"/>
  <c r="EZP1671" i="1"/>
  <c r="EZO1671" i="1"/>
  <c r="EZN1671" i="1"/>
  <c r="EZM1671" i="1"/>
  <c r="EZL1671" i="1"/>
  <c r="EZK1671" i="1"/>
  <c r="EZJ1671" i="1"/>
  <c r="EZI1671" i="1"/>
  <c r="EZH1671" i="1"/>
  <c r="EZG1671" i="1"/>
  <c r="EZF1671" i="1"/>
  <c r="EZE1671" i="1"/>
  <c r="EZD1671" i="1"/>
  <c r="EZC1671" i="1"/>
  <c r="EZB1671" i="1"/>
  <c r="EZA1671" i="1"/>
  <c r="EYZ1671" i="1"/>
  <c r="EYY1671" i="1"/>
  <c r="EYX1671" i="1"/>
  <c r="EYW1671" i="1"/>
  <c r="EYV1671" i="1"/>
  <c r="EYU1671" i="1"/>
  <c r="EYT1671" i="1"/>
  <c r="EYS1671" i="1"/>
  <c r="EYR1671" i="1"/>
  <c r="EYQ1671" i="1"/>
  <c r="EYP1671" i="1"/>
  <c r="EYO1671" i="1"/>
  <c r="EYN1671" i="1"/>
  <c r="EYM1671" i="1"/>
  <c r="EYL1671" i="1"/>
  <c r="EYK1671" i="1"/>
  <c r="EYJ1671" i="1"/>
  <c r="EYI1671" i="1"/>
  <c r="EYH1671" i="1"/>
  <c r="EYG1671" i="1"/>
  <c r="EYF1671" i="1"/>
  <c r="EYE1671" i="1"/>
  <c r="EYD1671" i="1"/>
  <c r="EYC1671" i="1"/>
  <c r="EYB1671" i="1"/>
  <c r="EYA1671" i="1"/>
  <c r="EXZ1671" i="1"/>
  <c r="EXY1671" i="1"/>
  <c r="EXX1671" i="1"/>
  <c r="EXW1671" i="1"/>
  <c r="EXV1671" i="1"/>
  <c r="EXU1671" i="1"/>
  <c r="EXT1671" i="1"/>
  <c r="EXS1671" i="1"/>
  <c r="EXR1671" i="1"/>
  <c r="EXQ1671" i="1"/>
  <c r="EXP1671" i="1"/>
  <c r="EXO1671" i="1"/>
  <c r="EXN1671" i="1"/>
  <c r="EXM1671" i="1"/>
  <c r="EXL1671" i="1"/>
  <c r="EXK1671" i="1"/>
  <c r="EXJ1671" i="1"/>
  <c r="EXI1671" i="1"/>
  <c r="EXH1671" i="1"/>
  <c r="EXG1671" i="1"/>
  <c r="EXF1671" i="1"/>
  <c r="EXE1671" i="1"/>
  <c r="EXD1671" i="1"/>
  <c r="EXC1671" i="1"/>
  <c r="EXB1671" i="1"/>
  <c r="EXA1671" i="1"/>
  <c r="EWZ1671" i="1"/>
  <c r="EWY1671" i="1"/>
  <c r="EWX1671" i="1"/>
  <c r="EWW1671" i="1"/>
  <c r="EWV1671" i="1"/>
  <c r="EWU1671" i="1"/>
  <c r="EWT1671" i="1"/>
  <c r="EWS1671" i="1"/>
  <c r="EWR1671" i="1"/>
  <c r="EWQ1671" i="1"/>
  <c r="EWP1671" i="1"/>
  <c r="EWO1671" i="1"/>
  <c r="EWN1671" i="1"/>
  <c r="EWM1671" i="1"/>
  <c r="EWL1671" i="1"/>
  <c r="EWK1671" i="1"/>
  <c r="EWJ1671" i="1"/>
  <c r="EWI1671" i="1"/>
  <c r="EWH1671" i="1"/>
  <c r="EWG1671" i="1"/>
  <c r="EWF1671" i="1"/>
  <c r="EWE1671" i="1"/>
  <c r="EWD1671" i="1"/>
  <c r="EWC1671" i="1"/>
  <c r="EWB1671" i="1"/>
  <c r="EWA1671" i="1"/>
  <c r="EVZ1671" i="1"/>
  <c r="EVY1671" i="1"/>
  <c r="EVX1671" i="1"/>
  <c r="EVW1671" i="1"/>
  <c r="EVV1671" i="1"/>
  <c r="EVU1671" i="1"/>
  <c r="EVT1671" i="1"/>
  <c r="EVS1671" i="1"/>
  <c r="EVR1671" i="1"/>
  <c r="EVQ1671" i="1"/>
  <c r="EVP1671" i="1"/>
  <c r="EVO1671" i="1"/>
  <c r="EVN1671" i="1"/>
  <c r="EVM1671" i="1"/>
  <c r="EVL1671" i="1"/>
  <c r="EVK1671" i="1"/>
  <c r="EVJ1671" i="1"/>
  <c r="EVI1671" i="1"/>
  <c r="EVH1671" i="1"/>
  <c r="EVG1671" i="1"/>
  <c r="EVF1671" i="1"/>
  <c r="EVE1671" i="1"/>
  <c r="EVD1671" i="1"/>
  <c r="EVC1671" i="1"/>
  <c r="EVB1671" i="1"/>
  <c r="EVA1671" i="1"/>
  <c r="EUZ1671" i="1"/>
  <c r="EUY1671" i="1"/>
  <c r="EUX1671" i="1"/>
  <c r="EUW1671" i="1"/>
  <c r="EUV1671" i="1"/>
  <c r="EUU1671" i="1"/>
  <c r="EUT1671" i="1"/>
  <c r="EUS1671" i="1"/>
  <c r="EUR1671" i="1"/>
  <c r="EUQ1671" i="1"/>
  <c r="EUP1671" i="1"/>
  <c r="EUO1671" i="1"/>
  <c r="EUN1671" i="1"/>
  <c r="EUM1671" i="1"/>
  <c r="EUL1671" i="1"/>
  <c r="EUK1671" i="1"/>
  <c r="EUJ1671" i="1"/>
  <c r="EUI1671" i="1"/>
  <c r="EUH1671" i="1"/>
  <c r="EUG1671" i="1"/>
  <c r="EUF1671" i="1"/>
  <c r="EUE1671" i="1"/>
  <c r="EUD1671" i="1"/>
  <c r="EUC1671" i="1"/>
  <c r="EUB1671" i="1"/>
  <c r="EUA1671" i="1"/>
  <c r="ETZ1671" i="1"/>
  <c r="ETY1671" i="1"/>
  <c r="ETX1671" i="1"/>
  <c r="ETW1671" i="1"/>
  <c r="ETV1671" i="1"/>
  <c r="ETU1671" i="1"/>
  <c r="ETT1671" i="1"/>
  <c r="ETS1671" i="1"/>
  <c r="ETR1671" i="1"/>
  <c r="ETQ1671" i="1"/>
  <c r="ETP1671" i="1"/>
  <c r="ETO1671" i="1"/>
  <c r="ETN1671" i="1"/>
  <c r="ETM1671" i="1"/>
  <c r="ETL1671" i="1"/>
  <c r="ETK1671" i="1"/>
  <c r="ETJ1671" i="1"/>
  <c r="ETI1671" i="1"/>
  <c r="ETH1671" i="1"/>
  <c r="ETG1671" i="1"/>
  <c r="ETF1671" i="1"/>
  <c r="ETE1671" i="1"/>
  <c r="ETD1671" i="1"/>
  <c r="ETC1671" i="1"/>
  <c r="ETB1671" i="1"/>
  <c r="ETA1671" i="1"/>
  <c r="ESZ1671" i="1"/>
  <c r="ESY1671" i="1"/>
  <c r="ESX1671" i="1"/>
  <c r="ESW1671" i="1"/>
  <c r="ESV1671" i="1"/>
  <c r="ESU1671" i="1"/>
  <c r="EST1671" i="1"/>
  <c r="ESS1671" i="1"/>
  <c r="ESR1671" i="1"/>
  <c r="ESQ1671" i="1"/>
  <c r="ESP1671" i="1"/>
  <c r="ESO1671" i="1"/>
  <c r="ESN1671" i="1"/>
  <c r="ESM1671" i="1"/>
  <c r="ESL1671" i="1"/>
  <c r="ESK1671" i="1"/>
  <c r="ESJ1671" i="1"/>
  <c r="ESI1671" i="1"/>
  <c r="ESH1671" i="1"/>
  <c r="ESG1671" i="1"/>
  <c r="ESF1671" i="1"/>
  <c r="ESE1671" i="1"/>
  <c r="ESD1671" i="1"/>
  <c r="ESC1671" i="1"/>
  <c r="ESB1671" i="1"/>
  <c r="ESA1671" i="1"/>
  <c r="ERZ1671" i="1"/>
  <c r="ERY1671" i="1"/>
  <c r="ERX1671" i="1"/>
  <c r="ERW1671" i="1"/>
  <c r="ERV1671" i="1"/>
  <c r="ERU1671" i="1"/>
  <c r="ERT1671" i="1"/>
  <c r="ERS1671" i="1"/>
  <c r="ERR1671" i="1"/>
  <c r="ERQ1671" i="1"/>
  <c r="ERP1671" i="1"/>
  <c r="ERO1671" i="1"/>
  <c r="ERN1671" i="1"/>
  <c r="ERM1671" i="1"/>
  <c r="ERL1671" i="1"/>
  <c r="ERK1671" i="1"/>
  <c r="ERJ1671" i="1"/>
  <c r="ERI1671" i="1"/>
  <c r="ERH1671" i="1"/>
  <c r="ERG1671" i="1"/>
  <c r="ERF1671" i="1"/>
  <c r="ERE1671" i="1"/>
  <c r="ERD1671" i="1"/>
  <c r="ERC1671" i="1"/>
  <c r="ERB1671" i="1"/>
  <c r="ERA1671" i="1"/>
  <c r="EQZ1671" i="1"/>
  <c r="EQY1671" i="1"/>
  <c r="EQX1671" i="1"/>
  <c r="EQW1671" i="1"/>
  <c r="EQV1671" i="1"/>
  <c r="EQU1671" i="1"/>
  <c r="EQT1671" i="1"/>
  <c r="EQS1671" i="1"/>
  <c r="EQR1671" i="1"/>
  <c r="EQQ1671" i="1"/>
  <c r="EQP1671" i="1"/>
  <c r="EQO1671" i="1"/>
  <c r="EQN1671" i="1"/>
  <c r="EQM1671" i="1"/>
  <c r="EQL1671" i="1"/>
  <c r="EQK1671" i="1"/>
  <c r="EQJ1671" i="1"/>
  <c r="EQI1671" i="1"/>
  <c r="EQH1671" i="1"/>
  <c r="EQG1671" i="1"/>
  <c r="EQF1671" i="1"/>
  <c r="EQE1671" i="1"/>
  <c r="EQD1671" i="1"/>
  <c r="EQC1671" i="1"/>
  <c r="EQB1671" i="1"/>
  <c r="EQA1671" i="1"/>
  <c r="EPZ1671" i="1"/>
  <c r="EPY1671" i="1"/>
  <c r="EPX1671" i="1"/>
  <c r="EPW1671" i="1"/>
  <c r="EPV1671" i="1"/>
  <c r="EPU1671" i="1"/>
  <c r="EPT1671" i="1"/>
  <c r="EPS1671" i="1"/>
  <c r="EPR1671" i="1"/>
  <c r="EPQ1671" i="1"/>
  <c r="EPP1671" i="1"/>
  <c r="EPO1671" i="1"/>
  <c r="EPN1671" i="1"/>
  <c r="EPM1671" i="1"/>
  <c r="EPL1671" i="1"/>
  <c r="EPK1671" i="1"/>
  <c r="EPJ1671" i="1"/>
  <c r="EPI1671" i="1"/>
  <c r="EPH1671" i="1"/>
  <c r="EPG1671" i="1"/>
  <c r="EPF1671" i="1"/>
  <c r="EPE1671" i="1"/>
  <c r="EPD1671" i="1"/>
  <c r="EPC1671" i="1"/>
  <c r="EPB1671" i="1"/>
  <c r="EPA1671" i="1"/>
  <c r="EOZ1671" i="1"/>
  <c r="EOY1671" i="1"/>
  <c r="EOX1671" i="1"/>
  <c r="EOW1671" i="1"/>
  <c r="EOV1671" i="1"/>
  <c r="EOU1671" i="1"/>
  <c r="EOT1671" i="1"/>
  <c r="EOS1671" i="1"/>
  <c r="EOR1671" i="1"/>
  <c r="EOQ1671" i="1"/>
  <c r="EOP1671" i="1"/>
  <c r="EOO1671" i="1"/>
  <c r="EON1671" i="1"/>
  <c r="EOM1671" i="1"/>
  <c r="EOL1671" i="1"/>
  <c r="EOK1671" i="1"/>
  <c r="EOJ1671" i="1"/>
  <c r="EOI1671" i="1"/>
  <c r="EOH1671" i="1"/>
  <c r="EOG1671" i="1"/>
  <c r="EOF1671" i="1"/>
  <c r="EOE1671" i="1"/>
  <c r="EOD1671" i="1"/>
  <c r="EOC1671" i="1"/>
  <c r="EOB1671" i="1"/>
  <c r="EOA1671" i="1"/>
  <c r="ENZ1671" i="1"/>
  <c r="ENY1671" i="1"/>
  <c r="ENX1671" i="1"/>
  <c r="ENW1671" i="1"/>
  <c r="ENV1671" i="1"/>
  <c r="ENU1671" i="1"/>
  <c r="ENT1671" i="1"/>
  <c r="ENS1671" i="1"/>
  <c r="ENR1671" i="1"/>
  <c r="ENQ1671" i="1"/>
  <c r="ENP1671" i="1"/>
  <c r="ENO1671" i="1"/>
  <c r="ENN1671" i="1"/>
  <c r="ENM1671" i="1"/>
  <c r="ENL1671" i="1"/>
  <c r="ENK1671" i="1"/>
  <c r="ENJ1671" i="1"/>
  <c r="ENI1671" i="1"/>
  <c r="ENH1671" i="1"/>
  <c r="ENG1671" i="1"/>
  <c r="ENF1671" i="1"/>
  <c r="ENE1671" i="1"/>
  <c r="END1671" i="1"/>
  <c r="ENC1671" i="1"/>
  <c r="ENB1671" i="1"/>
  <c r="ENA1671" i="1"/>
  <c r="EMZ1671" i="1"/>
  <c r="EMY1671" i="1"/>
  <c r="EMX1671" i="1"/>
  <c r="EMW1671" i="1"/>
  <c r="EMV1671" i="1"/>
  <c r="EMU1671" i="1"/>
  <c r="EMT1671" i="1"/>
  <c r="EMS1671" i="1"/>
  <c r="EMR1671" i="1"/>
  <c r="EMQ1671" i="1"/>
  <c r="EMP1671" i="1"/>
  <c r="EMO1671" i="1"/>
  <c r="EMN1671" i="1"/>
  <c r="EMM1671" i="1"/>
  <c r="EML1671" i="1"/>
  <c r="EMK1671" i="1"/>
  <c r="EMJ1671" i="1"/>
  <c r="EMI1671" i="1"/>
  <c r="EMH1671" i="1"/>
  <c r="EMG1671" i="1"/>
  <c r="EMF1671" i="1"/>
  <c r="EME1671" i="1"/>
  <c r="EMD1671" i="1"/>
  <c r="EMC1671" i="1"/>
  <c r="EMB1671" i="1"/>
  <c r="EMA1671" i="1"/>
  <c r="ELZ1671" i="1"/>
  <c r="ELY1671" i="1"/>
  <c r="ELX1671" i="1"/>
  <c r="ELW1671" i="1"/>
  <c r="ELV1671" i="1"/>
  <c r="ELU1671" i="1"/>
  <c r="ELT1671" i="1"/>
  <c r="ELS1671" i="1"/>
  <c r="ELR1671" i="1"/>
  <c r="ELQ1671" i="1"/>
  <c r="ELP1671" i="1"/>
  <c r="ELO1671" i="1"/>
  <c r="ELN1671" i="1"/>
  <c r="ELM1671" i="1"/>
  <c r="ELL1671" i="1"/>
  <c r="ELK1671" i="1"/>
  <c r="ELJ1671" i="1"/>
  <c r="ELI1671" i="1"/>
  <c r="ELH1671" i="1"/>
  <c r="ELG1671" i="1"/>
  <c r="ELF1671" i="1"/>
  <c r="ELE1671" i="1"/>
  <c r="ELD1671" i="1"/>
  <c r="ELC1671" i="1"/>
  <c r="ELB1671" i="1"/>
  <c r="ELA1671" i="1"/>
  <c r="EKZ1671" i="1"/>
  <c r="EKY1671" i="1"/>
  <c r="EKX1671" i="1"/>
  <c r="EKW1671" i="1"/>
  <c r="EKV1671" i="1"/>
  <c r="EKU1671" i="1"/>
  <c r="EKT1671" i="1"/>
  <c r="EKS1671" i="1"/>
  <c r="EKR1671" i="1"/>
  <c r="EKQ1671" i="1"/>
  <c r="EKP1671" i="1"/>
  <c r="EKO1671" i="1"/>
  <c r="EKN1671" i="1"/>
  <c r="EKM1671" i="1"/>
  <c r="EKL1671" i="1"/>
  <c r="EKK1671" i="1"/>
  <c r="EKJ1671" i="1"/>
  <c r="EKI1671" i="1"/>
  <c r="EKH1671" i="1"/>
  <c r="EKG1671" i="1"/>
  <c r="EKF1671" i="1"/>
  <c r="EKE1671" i="1"/>
  <c r="EKD1671" i="1"/>
  <c r="EKC1671" i="1"/>
  <c r="EKB1671" i="1"/>
  <c r="EKA1671" i="1"/>
  <c r="EJZ1671" i="1"/>
  <c r="EJY1671" i="1"/>
  <c r="EJX1671" i="1"/>
  <c r="EJW1671" i="1"/>
  <c r="EJV1671" i="1"/>
  <c r="EJU1671" i="1"/>
  <c r="EJT1671" i="1"/>
  <c r="EJS1671" i="1"/>
  <c r="EJR1671" i="1"/>
  <c r="EJQ1671" i="1"/>
  <c r="EJP1671" i="1"/>
  <c r="EJO1671" i="1"/>
  <c r="EJN1671" i="1"/>
  <c r="EJM1671" i="1"/>
  <c r="EJL1671" i="1"/>
  <c r="EJK1671" i="1"/>
  <c r="EJJ1671" i="1"/>
  <c r="EJI1671" i="1"/>
  <c r="EJH1671" i="1"/>
  <c r="EJG1671" i="1"/>
  <c r="EJF1671" i="1"/>
  <c r="EJE1671" i="1"/>
  <c r="EJD1671" i="1"/>
  <c r="EJC1671" i="1"/>
  <c r="EJB1671" i="1"/>
  <c r="EJA1671" i="1"/>
  <c r="EIZ1671" i="1"/>
  <c r="EIY1671" i="1"/>
  <c r="EIX1671" i="1"/>
  <c r="EIW1671" i="1"/>
  <c r="EIV1671" i="1"/>
  <c r="EIU1671" i="1"/>
  <c r="EIT1671" i="1"/>
  <c r="EIS1671" i="1"/>
  <c r="EIR1671" i="1"/>
  <c r="EIQ1671" i="1"/>
  <c r="EIP1671" i="1"/>
  <c r="EIO1671" i="1"/>
  <c r="EIN1671" i="1"/>
  <c r="EIM1671" i="1"/>
  <c r="EIL1671" i="1"/>
  <c r="EIK1671" i="1"/>
  <c r="EIJ1671" i="1"/>
  <c r="EII1671" i="1"/>
  <c r="EIH1671" i="1"/>
  <c r="EIG1671" i="1"/>
  <c r="EIF1671" i="1"/>
  <c r="EIE1671" i="1"/>
  <c r="EID1671" i="1"/>
  <c r="EIC1671" i="1"/>
  <c r="EIB1671" i="1"/>
  <c r="EIA1671" i="1"/>
  <c r="EHZ1671" i="1"/>
  <c r="EHY1671" i="1"/>
  <c r="EHX1671" i="1"/>
  <c r="EHW1671" i="1"/>
  <c r="EHV1671" i="1"/>
  <c r="EHU1671" i="1"/>
  <c r="EHT1671" i="1"/>
  <c r="EHS1671" i="1"/>
  <c r="EHR1671" i="1"/>
  <c r="EHQ1671" i="1"/>
  <c r="EHP1671" i="1"/>
  <c r="EHO1671" i="1"/>
  <c r="EHN1671" i="1"/>
  <c r="EHM1671" i="1"/>
  <c r="EHL1671" i="1"/>
  <c r="EHK1671" i="1"/>
  <c r="EHJ1671" i="1"/>
  <c r="EHI1671" i="1"/>
  <c r="EHH1671" i="1"/>
  <c r="EHG1671" i="1"/>
  <c r="EHF1671" i="1"/>
  <c r="EHE1671" i="1"/>
  <c r="EHD1671" i="1"/>
  <c r="EHC1671" i="1"/>
  <c r="EHB1671" i="1"/>
  <c r="EHA1671" i="1"/>
  <c r="EGZ1671" i="1"/>
  <c r="EGY1671" i="1"/>
  <c r="EGX1671" i="1"/>
  <c r="EGW1671" i="1"/>
  <c r="EGV1671" i="1"/>
  <c r="EGU1671" i="1"/>
  <c r="EGT1671" i="1"/>
  <c r="EGS1671" i="1"/>
  <c r="EGR1671" i="1"/>
  <c r="EGQ1671" i="1"/>
  <c r="EGP1671" i="1"/>
  <c r="EGO1671" i="1"/>
  <c r="EGN1671" i="1"/>
  <c r="EGM1671" i="1"/>
  <c r="EGL1671" i="1"/>
  <c r="EGK1671" i="1"/>
  <c r="EGJ1671" i="1"/>
  <c r="EGI1671" i="1"/>
  <c r="EGH1671" i="1"/>
  <c r="EGG1671" i="1"/>
  <c r="EGF1671" i="1"/>
  <c r="EGE1671" i="1"/>
  <c r="EGD1671" i="1"/>
  <c r="EGC1671" i="1"/>
  <c r="EGB1671" i="1"/>
  <c r="EGA1671" i="1"/>
  <c r="EFZ1671" i="1"/>
  <c r="EFY1671" i="1"/>
  <c r="EFX1671" i="1"/>
  <c r="EFW1671" i="1"/>
  <c r="EFV1671" i="1"/>
  <c r="EFU1671" i="1"/>
  <c r="EFT1671" i="1"/>
  <c r="EFS1671" i="1"/>
  <c r="EFR1671" i="1"/>
  <c r="EFQ1671" i="1"/>
  <c r="EFP1671" i="1"/>
  <c r="EFO1671" i="1"/>
  <c r="EFN1671" i="1"/>
  <c r="EFM1671" i="1"/>
  <c r="EFL1671" i="1"/>
  <c r="EFK1671" i="1"/>
  <c r="EFJ1671" i="1"/>
  <c r="EFI1671" i="1"/>
  <c r="EFH1671" i="1"/>
  <c r="EFG1671" i="1"/>
  <c r="EFF1671" i="1"/>
  <c r="EFE1671" i="1"/>
  <c r="EFD1671" i="1"/>
  <c r="EFC1671" i="1"/>
  <c r="EFB1671" i="1"/>
  <c r="EFA1671" i="1"/>
  <c r="EEZ1671" i="1"/>
  <c r="EEY1671" i="1"/>
  <c r="EEX1671" i="1"/>
  <c r="EEW1671" i="1"/>
  <c r="EEV1671" i="1"/>
  <c r="EEU1671" i="1"/>
  <c r="EET1671" i="1"/>
  <c r="EES1671" i="1"/>
  <c r="EER1671" i="1"/>
  <c r="EEQ1671" i="1"/>
  <c r="EEP1671" i="1"/>
  <c r="EEO1671" i="1"/>
  <c r="EEN1671" i="1"/>
  <c r="EEM1671" i="1"/>
  <c r="EEL1671" i="1"/>
  <c r="EEK1671" i="1"/>
  <c r="EEJ1671" i="1"/>
  <c r="EEI1671" i="1"/>
  <c r="EEH1671" i="1"/>
  <c r="EEG1671" i="1"/>
  <c r="EEF1671" i="1"/>
  <c r="EEE1671" i="1"/>
  <c r="EED1671" i="1"/>
  <c r="EEC1671" i="1"/>
  <c r="EEB1671" i="1"/>
  <c r="EEA1671" i="1"/>
  <c r="EDZ1671" i="1"/>
  <c r="EDY1671" i="1"/>
  <c r="EDX1671" i="1"/>
  <c r="EDW1671" i="1"/>
  <c r="EDV1671" i="1"/>
  <c r="EDU1671" i="1"/>
  <c r="EDT1671" i="1"/>
  <c r="EDS1671" i="1"/>
  <c r="EDR1671" i="1"/>
  <c r="EDQ1671" i="1"/>
  <c r="EDP1671" i="1"/>
  <c r="EDO1671" i="1"/>
  <c r="EDN1671" i="1"/>
  <c r="EDM1671" i="1"/>
  <c r="EDL1671" i="1"/>
  <c r="EDK1671" i="1"/>
  <c r="EDJ1671" i="1"/>
  <c r="EDI1671" i="1"/>
  <c r="EDH1671" i="1"/>
  <c r="EDG1671" i="1"/>
  <c r="EDF1671" i="1"/>
  <c r="EDE1671" i="1"/>
  <c r="EDD1671" i="1"/>
  <c r="EDC1671" i="1"/>
  <c r="EDB1671" i="1"/>
  <c r="EDA1671" i="1"/>
  <c r="ECZ1671" i="1"/>
  <c r="ECY1671" i="1"/>
  <c r="ECX1671" i="1"/>
  <c r="ECW1671" i="1"/>
  <c r="ECV1671" i="1"/>
  <c r="ECU1671" i="1"/>
  <c r="ECT1671" i="1"/>
  <c r="ECS1671" i="1"/>
  <c r="ECR1671" i="1"/>
  <c r="ECQ1671" i="1"/>
  <c r="ECP1671" i="1"/>
  <c r="ECO1671" i="1"/>
  <c r="ECN1671" i="1"/>
  <c r="ECM1671" i="1"/>
  <c r="ECL1671" i="1"/>
  <c r="ECK1671" i="1"/>
  <c r="ECJ1671" i="1"/>
  <c r="ECI1671" i="1"/>
  <c r="ECH1671" i="1"/>
  <c r="ECG1671" i="1"/>
  <c r="ECF1671" i="1"/>
  <c r="ECE1671" i="1"/>
  <c r="ECD1671" i="1"/>
  <c r="ECC1671" i="1"/>
  <c r="ECB1671" i="1"/>
  <c r="ECA1671" i="1"/>
  <c r="EBZ1671" i="1"/>
  <c r="EBY1671" i="1"/>
  <c r="EBX1671" i="1"/>
  <c r="EBW1671" i="1"/>
  <c r="EBV1671" i="1"/>
  <c r="EBU1671" i="1"/>
  <c r="EBT1671" i="1"/>
  <c r="EBS1671" i="1"/>
  <c r="EBR1671" i="1"/>
  <c r="EBQ1671" i="1"/>
  <c r="EBP1671" i="1"/>
  <c r="EBO1671" i="1"/>
  <c r="EBN1671" i="1"/>
  <c r="EBM1671" i="1"/>
  <c r="EBL1671" i="1"/>
  <c r="EBK1671" i="1"/>
  <c r="EBJ1671" i="1"/>
  <c r="EBI1671" i="1"/>
  <c r="EBH1671" i="1"/>
  <c r="EBG1671" i="1"/>
  <c r="EBF1671" i="1"/>
  <c r="EBE1671" i="1"/>
  <c r="EBD1671" i="1"/>
  <c r="EBC1671" i="1"/>
  <c r="EBB1671" i="1"/>
  <c r="EBA1671" i="1"/>
  <c r="EAZ1671" i="1"/>
  <c r="EAY1671" i="1"/>
  <c r="EAX1671" i="1"/>
  <c r="EAW1671" i="1"/>
  <c r="EAV1671" i="1"/>
  <c r="EAU1671" i="1"/>
  <c r="EAT1671" i="1"/>
  <c r="EAS1671" i="1"/>
  <c r="EAR1671" i="1"/>
  <c r="EAQ1671" i="1"/>
  <c r="EAP1671" i="1"/>
  <c r="EAO1671" i="1"/>
  <c r="EAN1671" i="1"/>
  <c r="EAM1671" i="1"/>
  <c r="EAL1671" i="1"/>
  <c r="EAK1671" i="1"/>
  <c r="EAJ1671" i="1"/>
  <c r="EAI1671" i="1"/>
  <c r="EAH1671" i="1"/>
  <c r="EAG1671" i="1"/>
  <c r="EAF1671" i="1"/>
  <c r="EAE1671" i="1"/>
  <c r="EAD1671" i="1"/>
  <c r="EAC1671" i="1"/>
  <c r="EAB1671" i="1"/>
  <c r="EAA1671" i="1"/>
  <c r="DZZ1671" i="1"/>
  <c r="DZY1671" i="1"/>
  <c r="DZX1671" i="1"/>
  <c r="DZW1671" i="1"/>
  <c r="DZV1671" i="1"/>
  <c r="DZU1671" i="1"/>
  <c r="DZT1671" i="1"/>
  <c r="DZS1671" i="1"/>
  <c r="DZR1671" i="1"/>
  <c r="DZQ1671" i="1"/>
  <c r="DZP1671" i="1"/>
  <c r="DZO1671" i="1"/>
  <c r="DZN1671" i="1"/>
  <c r="DZM1671" i="1"/>
  <c r="DZL1671" i="1"/>
  <c r="DZK1671" i="1"/>
  <c r="DZJ1671" i="1"/>
  <c r="DZI1671" i="1"/>
  <c r="DZH1671" i="1"/>
  <c r="DZG1671" i="1"/>
  <c r="DZF1671" i="1"/>
  <c r="DZE1671" i="1"/>
  <c r="DZD1671" i="1"/>
  <c r="DZC1671" i="1"/>
  <c r="DZB1671" i="1"/>
  <c r="DZA1671" i="1"/>
  <c r="DYZ1671" i="1"/>
  <c r="DYY1671" i="1"/>
  <c r="DYX1671" i="1"/>
  <c r="DYW1671" i="1"/>
  <c r="DYV1671" i="1"/>
  <c r="DYU1671" i="1"/>
  <c r="DYT1671" i="1"/>
  <c r="DYS1671" i="1"/>
  <c r="DYR1671" i="1"/>
  <c r="DYQ1671" i="1"/>
  <c r="DYP1671" i="1"/>
  <c r="DYO1671" i="1"/>
  <c r="DYN1671" i="1"/>
  <c r="DYM1671" i="1"/>
  <c r="DYL1671" i="1"/>
  <c r="DYK1671" i="1"/>
  <c r="DYJ1671" i="1"/>
  <c r="DYI1671" i="1"/>
  <c r="DYH1671" i="1"/>
  <c r="DYG1671" i="1"/>
  <c r="DYF1671" i="1"/>
  <c r="DYE1671" i="1"/>
  <c r="DYD1671" i="1"/>
  <c r="DYC1671" i="1"/>
  <c r="DYB1671" i="1"/>
  <c r="DYA1671" i="1"/>
  <c r="DXZ1671" i="1"/>
  <c r="DXY1671" i="1"/>
  <c r="DXX1671" i="1"/>
  <c r="DXW1671" i="1"/>
  <c r="DXV1671" i="1"/>
  <c r="DXU1671" i="1"/>
  <c r="DXT1671" i="1"/>
  <c r="DXS1671" i="1"/>
  <c r="DXR1671" i="1"/>
  <c r="DXQ1671" i="1"/>
  <c r="DXP1671" i="1"/>
  <c r="DXO1671" i="1"/>
  <c r="DXN1671" i="1"/>
  <c r="DXM1671" i="1"/>
  <c r="DXL1671" i="1"/>
  <c r="DXK1671" i="1"/>
  <c r="DXJ1671" i="1"/>
  <c r="DXI1671" i="1"/>
  <c r="DXH1671" i="1"/>
  <c r="DXG1671" i="1"/>
  <c r="DXF1671" i="1"/>
  <c r="DXE1671" i="1"/>
  <c r="DXD1671" i="1"/>
  <c r="DXC1671" i="1"/>
  <c r="DXB1671" i="1"/>
  <c r="DXA1671" i="1"/>
  <c r="DWZ1671" i="1"/>
  <c r="DWY1671" i="1"/>
  <c r="DWX1671" i="1"/>
  <c r="DWW1671" i="1"/>
  <c r="DWV1671" i="1"/>
  <c r="DWU1671" i="1"/>
  <c r="DWT1671" i="1"/>
  <c r="DWS1671" i="1"/>
  <c r="DWR1671" i="1"/>
  <c r="DWQ1671" i="1"/>
  <c r="DWP1671" i="1"/>
  <c r="DWO1671" i="1"/>
  <c r="DWN1671" i="1"/>
  <c r="DWM1671" i="1"/>
  <c r="DWL1671" i="1"/>
  <c r="DWK1671" i="1"/>
  <c r="DWJ1671" i="1"/>
  <c r="DWI1671" i="1"/>
  <c r="DWH1671" i="1"/>
  <c r="DWG1671" i="1"/>
  <c r="DWF1671" i="1"/>
  <c r="DWE1671" i="1"/>
  <c r="DWD1671" i="1"/>
  <c r="DWC1671" i="1"/>
  <c r="DWB1671" i="1"/>
  <c r="DWA1671" i="1"/>
  <c r="DVZ1671" i="1"/>
  <c r="DVY1671" i="1"/>
  <c r="DVX1671" i="1"/>
  <c r="DVW1671" i="1"/>
  <c r="DVV1671" i="1"/>
  <c r="DVU1671" i="1"/>
  <c r="DVT1671" i="1"/>
  <c r="DVS1671" i="1"/>
  <c r="DVR1671" i="1"/>
  <c r="DVQ1671" i="1"/>
  <c r="DVP1671" i="1"/>
  <c r="DVO1671" i="1"/>
  <c r="DVN1671" i="1"/>
  <c r="DVM1671" i="1"/>
  <c r="DVL1671" i="1"/>
  <c r="DVK1671" i="1"/>
  <c r="DVJ1671" i="1"/>
  <c r="DVI1671" i="1"/>
  <c r="DVH1671" i="1"/>
  <c r="DVG1671" i="1"/>
  <c r="DVF1671" i="1"/>
  <c r="DVE1671" i="1"/>
  <c r="DVD1671" i="1"/>
  <c r="DVC1671" i="1"/>
  <c r="DVB1671" i="1"/>
  <c r="DVA1671" i="1"/>
  <c r="DUZ1671" i="1"/>
  <c r="DUY1671" i="1"/>
  <c r="DUX1671" i="1"/>
  <c r="DUW1671" i="1"/>
  <c r="DUV1671" i="1"/>
  <c r="DUU1671" i="1"/>
  <c r="DUT1671" i="1"/>
  <c r="DUS1671" i="1"/>
  <c r="DUR1671" i="1"/>
  <c r="DUQ1671" i="1"/>
  <c r="DUP1671" i="1"/>
  <c r="DUO1671" i="1"/>
  <c r="DUN1671" i="1"/>
  <c r="DUM1671" i="1"/>
  <c r="DUL1671" i="1"/>
  <c r="DUK1671" i="1"/>
  <c r="DUJ1671" i="1"/>
  <c r="DUI1671" i="1"/>
  <c r="DUH1671" i="1"/>
  <c r="DUG1671" i="1"/>
  <c r="DUF1671" i="1"/>
  <c r="DUE1671" i="1"/>
  <c r="DUD1671" i="1"/>
  <c r="DUC1671" i="1"/>
  <c r="DUB1671" i="1"/>
  <c r="DUA1671" i="1"/>
  <c r="DTZ1671" i="1"/>
  <c r="DTY1671" i="1"/>
  <c r="DTX1671" i="1"/>
  <c r="DTW1671" i="1"/>
  <c r="DTV1671" i="1"/>
  <c r="DTU1671" i="1"/>
  <c r="DTT1671" i="1"/>
  <c r="DTS1671" i="1"/>
  <c r="DTR1671" i="1"/>
  <c r="DTQ1671" i="1"/>
  <c r="DTP1671" i="1"/>
  <c r="DTO1671" i="1"/>
  <c r="DTN1671" i="1"/>
  <c r="DTM1671" i="1"/>
  <c r="DTL1671" i="1"/>
  <c r="DTK1671" i="1"/>
  <c r="DTJ1671" i="1"/>
  <c r="DTI1671" i="1"/>
  <c r="DTH1671" i="1"/>
  <c r="DTG1671" i="1"/>
  <c r="DTF1671" i="1"/>
  <c r="DTE1671" i="1"/>
  <c r="DTD1671" i="1"/>
  <c r="DTC1671" i="1"/>
  <c r="DTB1671" i="1"/>
  <c r="DTA1671" i="1"/>
  <c r="DSZ1671" i="1"/>
  <c r="DSY1671" i="1"/>
  <c r="DSX1671" i="1"/>
  <c r="DSW1671" i="1"/>
  <c r="DSV1671" i="1"/>
  <c r="DSU1671" i="1"/>
  <c r="DST1671" i="1"/>
  <c r="DSS1671" i="1"/>
  <c r="DSR1671" i="1"/>
  <c r="DSQ1671" i="1"/>
  <c r="DSP1671" i="1"/>
  <c r="DSO1671" i="1"/>
  <c r="DSN1671" i="1"/>
  <c r="DSM1671" i="1"/>
  <c r="DSL1671" i="1"/>
  <c r="DSK1671" i="1"/>
  <c r="DSJ1671" i="1"/>
  <c r="DSI1671" i="1"/>
  <c r="DSH1671" i="1"/>
  <c r="DSG1671" i="1"/>
  <c r="DSF1671" i="1"/>
  <c r="DSE1671" i="1"/>
  <c r="DSD1671" i="1"/>
  <c r="DSC1671" i="1"/>
  <c r="DSB1671" i="1"/>
  <c r="DSA1671" i="1"/>
  <c r="DRZ1671" i="1"/>
  <c r="DRY1671" i="1"/>
  <c r="DRX1671" i="1"/>
  <c r="DRW1671" i="1"/>
  <c r="DRV1671" i="1"/>
  <c r="DRU1671" i="1"/>
  <c r="DRT1671" i="1"/>
  <c r="DRS1671" i="1"/>
  <c r="DRR1671" i="1"/>
  <c r="DRQ1671" i="1"/>
  <c r="DRP1671" i="1"/>
  <c r="DRO1671" i="1"/>
  <c r="DRN1671" i="1"/>
  <c r="DRM1671" i="1"/>
  <c r="DRL1671" i="1"/>
  <c r="DRK1671" i="1"/>
  <c r="DRJ1671" i="1"/>
  <c r="DRI1671" i="1"/>
  <c r="DRH1671" i="1"/>
  <c r="DRG1671" i="1"/>
  <c r="DRF1671" i="1"/>
  <c r="DRE1671" i="1"/>
  <c r="DRD1671" i="1"/>
  <c r="DRC1671" i="1"/>
  <c r="DRB1671" i="1"/>
  <c r="DRA1671" i="1"/>
  <c r="DQZ1671" i="1"/>
  <c r="DQY1671" i="1"/>
  <c r="DQX1671" i="1"/>
  <c r="DQW1671" i="1"/>
  <c r="DQV1671" i="1"/>
  <c r="DQU1671" i="1"/>
  <c r="DQT1671" i="1"/>
  <c r="DQS1671" i="1"/>
  <c r="DQR1671" i="1"/>
  <c r="DQQ1671" i="1"/>
  <c r="DQP1671" i="1"/>
  <c r="DQO1671" i="1"/>
  <c r="DQN1671" i="1"/>
  <c r="DQM1671" i="1"/>
  <c r="DQL1671" i="1"/>
  <c r="DQK1671" i="1"/>
  <c r="DQJ1671" i="1"/>
  <c r="DQI1671" i="1"/>
  <c r="DQH1671" i="1"/>
  <c r="DQG1671" i="1"/>
  <c r="DQF1671" i="1"/>
  <c r="DQE1671" i="1"/>
  <c r="DQD1671" i="1"/>
  <c r="DQC1671" i="1"/>
  <c r="DQB1671" i="1"/>
  <c r="DQA1671" i="1"/>
  <c r="DPZ1671" i="1"/>
  <c r="DPY1671" i="1"/>
  <c r="DPX1671" i="1"/>
  <c r="DPW1671" i="1"/>
  <c r="DPV1671" i="1"/>
  <c r="DPU1671" i="1"/>
  <c r="DPT1671" i="1"/>
  <c r="DPS1671" i="1"/>
  <c r="DPR1671" i="1"/>
  <c r="DPQ1671" i="1"/>
  <c r="DPP1671" i="1"/>
  <c r="DPO1671" i="1"/>
  <c r="DPN1671" i="1"/>
  <c r="DPM1671" i="1"/>
  <c r="DPL1671" i="1"/>
  <c r="DPK1671" i="1"/>
  <c r="DPJ1671" i="1"/>
  <c r="DPI1671" i="1"/>
  <c r="DPH1671" i="1"/>
  <c r="DPG1671" i="1"/>
  <c r="DPF1671" i="1"/>
  <c r="DPE1671" i="1"/>
  <c r="DPD1671" i="1"/>
  <c r="DPC1671" i="1"/>
  <c r="DPB1671" i="1"/>
  <c r="DPA1671" i="1"/>
  <c r="DOZ1671" i="1"/>
  <c r="DOY1671" i="1"/>
  <c r="DOX1671" i="1"/>
  <c r="DOW1671" i="1"/>
  <c r="DOV1671" i="1"/>
  <c r="DOU1671" i="1"/>
  <c r="DOT1671" i="1"/>
  <c r="DOS1671" i="1"/>
  <c r="DOR1671" i="1"/>
  <c r="DOQ1671" i="1"/>
  <c r="DOP1671" i="1"/>
  <c r="DOO1671" i="1"/>
  <c r="DON1671" i="1"/>
  <c r="DOM1671" i="1"/>
  <c r="DOL1671" i="1"/>
  <c r="DOK1671" i="1"/>
  <c r="DOJ1671" i="1"/>
  <c r="DOI1671" i="1"/>
  <c r="DOH1671" i="1"/>
  <c r="DOG1671" i="1"/>
  <c r="DOF1671" i="1"/>
  <c r="DOE1671" i="1"/>
  <c r="DOD1671" i="1"/>
  <c r="DOC1671" i="1"/>
  <c r="DOB1671" i="1"/>
  <c r="DOA1671" i="1"/>
  <c r="DNZ1671" i="1"/>
  <c r="DNY1671" i="1"/>
  <c r="DNX1671" i="1"/>
  <c r="DNW1671" i="1"/>
  <c r="DNV1671" i="1"/>
  <c r="DNU1671" i="1"/>
  <c r="DNT1671" i="1"/>
  <c r="DNS1671" i="1"/>
  <c r="DNR1671" i="1"/>
  <c r="DNQ1671" i="1"/>
  <c r="DNP1671" i="1"/>
  <c r="DNO1671" i="1"/>
  <c r="DNN1671" i="1"/>
  <c r="DNM1671" i="1"/>
  <c r="DNL1671" i="1"/>
  <c r="DNK1671" i="1"/>
  <c r="DNJ1671" i="1"/>
  <c r="DNI1671" i="1"/>
  <c r="DNH1671" i="1"/>
  <c r="DNG1671" i="1"/>
  <c r="DNF1671" i="1"/>
  <c r="DNE1671" i="1"/>
  <c r="DND1671" i="1"/>
  <c r="DNC1671" i="1"/>
  <c r="DNB1671" i="1"/>
  <c r="DNA1671" i="1"/>
  <c r="DMZ1671" i="1"/>
  <c r="DMY1671" i="1"/>
  <c r="DMX1671" i="1"/>
  <c r="DMW1671" i="1"/>
  <c r="DMV1671" i="1"/>
  <c r="DMU1671" i="1"/>
  <c r="DMT1671" i="1"/>
  <c r="DMS1671" i="1"/>
  <c r="DMR1671" i="1"/>
  <c r="DMQ1671" i="1"/>
  <c r="DMP1671" i="1"/>
  <c r="DMO1671" i="1"/>
  <c r="DMN1671" i="1"/>
  <c r="DMM1671" i="1"/>
  <c r="DML1671" i="1"/>
  <c r="DMK1671" i="1"/>
  <c r="DMJ1671" i="1"/>
  <c r="DMI1671" i="1"/>
  <c r="DMH1671" i="1"/>
  <c r="DMG1671" i="1"/>
  <c r="DMF1671" i="1"/>
  <c r="DME1671" i="1"/>
  <c r="DMD1671" i="1"/>
  <c r="DMC1671" i="1"/>
  <c r="DMB1671" i="1"/>
  <c r="DMA1671" i="1"/>
  <c r="DLZ1671" i="1"/>
  <c r="DLY1671" i="1"/>
  <c r="DLX1671" i="1"/>
  <c r="DLW1671" i="1"/>
  <c r="DLV1671" i="1"/>
  <c r="DLU1671" i="1"/>
  <c r="DLT1671" i="1"/>
  <c r="DLS1671" i="1"/>
  <c r="DLR1671" i="1"/>
  <c r="DLQ1671" i="1"/>
  <c r="DLP1671" i="1"/>
  <c r="DLO1671" i="1"/>
  <c r="DLN1671" i="1"/>
  <c r="DLM1671" i="1"/>
  <c r="DLL1671" i="1"/>
  <c r="DLK1671" i="1"/>
  <c r="DLJ1671" i="1"/>
  <c r="DLI1671" i="1"/>
  <c r="DLH1671" i="1"/>
  <c r="DLG1671" i="1"/>
  <c r="DLF1671" i="1"/>
  <c r="DLE1671" i="1"/>
  <c r="DLD1671" i="1"/>
  <c r="DLC1671" i="1"/>
  <c r="DLB1671" i="1"/>
  <c r="DLA1671" i="1"/>
  <c r="DKZ1671" i="1"/>
  <c r="DKY1671" i="1"/>
  <c r="DKX1671" i="1"/>
  <c r="DKW1671" i="1"/>
  <c r="DKV1671" i="1"/>
  <c r="DKU1671" i="1"/>
  <c r="DKT1671" i="1"/>
  <c r="DKS1671" i="1"/>
  <c r="DKR1671" i="1"/>
  <c r="DKQ1671" i="1"/>
  <c r="DKP1671" i="1"/>
  <c r="DKO1671" i="1"/>
  <c r="DKN1671" i="1"/>
  <c r="DKM1671" i="1"/>
  <c r="DKL1671" i="1"/>
  <c r="DKK1671" i="1"/>
  <c r="DKJ1671" i="1"/>
  <c r="DKI1671" i="1"/>
  <c r="DKH1671" i="1"/>
  <c r="DKG1671" i="1"/>
  <c r="DKF1671" i="1"/>
  <c r="DKE1671" i="1"/>
  <c r="DKD1671" i="1"/>
  <c r="DKC1671" i="1"/>
  <c r="DKB1671" i="1"/>
  <c r="DKA1671" i="1"/>
  <c r="DJZ1671" i="1"/>
  <c r="DJY1671" i="1"/>
  <c r="DJX1671" i="1"/>
  <c r="DJW1671" i="1"/>
  <c r="DJV1671" i="1"/>
  <c r="DJU1671" i="1"/>
  <c r="DJT1671" i="1"/>
  <c r="DJS1671" i="1"/>
  <c r="DJR1671" i="1"/>
  <c r="DJQ1671" i="1"/>
  <c r="DJP1671" i="1"/>
  <c r="DJO1671" i="1"/>
  <c r="DJN1671" i="1"/>
  <c r="DJM1671" i="1"/>
  <c r="DJL1671" i="1"/>
  <c r="DJK1671" i="1"/>
  <c r="DJJ1671" i="1"/>
  <c r="DJI1671" i="1"/>
  <c r="DJH1671" i="1"/>
  <c r="DJG1671" i="1"/>
  <c r="DJF1671" i="1"/>
  <c r="DJE1671" i="1"/>
  <c r="DJD1671" i="1"/>
  <c r="DJC1671" i="1"/>
  <c r="DJB1671" i="1"/>
  <c r="DJA1671" i="1"/>
  <c r="DIZ1671" i="1"/>
  <c r="DIY1671" i="1"/>
  <c r="DIX1671" i="1"/>
  <c r="DIW1671" i="1"/>
  <c r="DIV1671" i="1"/>
  <c r="DIU1671" i="1"/>
  <c r="DIT1671" i="1"/>
  <c r="DIS1671" i="1"/>
  <c r="DIR1671" i="1"/>
  <c r="DIQ1671" i="1"/>
  <c r="DIP1671" i="1"/>
  <c r="DIO1671" i="1"/>
  <c r="DIN1671" i="1"/>
  <c r="DIM1671" i="1"/>
  <c r="DIL1671" i="1"/>
  <c r="DIK1671" i="1"/>
  <c r="DIJ1671" i="1"/>
  <c r="DII1671" i="1"/>
  <c r="DIH1671" i="1"/>
  <c r="DIG1671" i="1"/>
  <c r="DIF1671" i="1"/>
  <c r="DIE1671" i="1"/>
  <c r="DID1671" i="1"/>
  <c r="DIC1671" i="1"/>
  <c r="DIB1671" i="1"/>
  <c r="DIA1671" i="1"/>
  <c r="DHZ1671" i="1"/>
  <c r="DHY1671" i="1"/>
  <c r="DHX1671" i="1"/>
  <c r="DHW1671" i="1"/>
  <c r="DHV1671" i="1"/>
  <c r="DHU1671" i="1"/>
  <c r="DHT1671" i="1"/>
  <c r="DHS1671" i="1"/>
  <c r="DHR1671" i="1"/>
  <c r="DHQ1671" i="1"/>
  <c r="DHP1671" i="1"/>
  <c r="DHO1671" i="1"/>
  <c r="DHN1671" i="1"/>
  <c r="DHM1671" i="1"/>
  <c r="DHL1671" i="1"/>
  <c r="DHK1671" i="1"/>
  <c r="DHJ1671" i="1"/>
  <c r="DHI1671" i="1"/>
  <c r="DHH1671" i="1"/>
  <c r="DHG1671" i="1"/>
  <c r="DHF1671" i="1"/>
  <c r="DHE1671" i="1"/>
  <c r="DHD1671" i="1"/>
  <c r="DHC1671" i="1"/>
  <c r="DHB1671" i="1"/>
  <c r="DHA1671" i="1"/>
  <c r="DGZ1671" i="1"/>
  <c r="DGY1671" i="1"/>
  <c r="DGX1671" i="1"/>
  <c r="DGW1671" i="1"/>
  <c r="DGV1671" i="1"/>
  <c r="DGU1671" i="1"/>
  <c r="DGT1671" i="1"/>
  <c r="DGS1671" i="1"/>
  <c r="DGR1671" i="1"/>
  <c r="DGQ1671" i="1"/>
  <c r="DGP1671" i="1"/>
  <c r="DGO1671" i="1"/>
  <c r="DGN1671" i="1"/>
  <c r="DGM1671" i="1"/>
  <c r="DGL1671" i="1"/>
  <c r="DGK1671" i="1"/>
  <c r="DGJ1671" i="1"/>
  <c r="DGI1671" i="1"/>
  <c r="DGH1671" i="1"/>
  <c r="DGG1671" i="1"/>
  <c r="DGF1671" i="1"/>
  <c r="DGE1671" i="1"/>
  <c r="DGD1671" i="1"/>
  <c r="DGC1671" i="1"/>
  <c r="DGB1671" i="1"/>
  <c r="DGA1671" i="1"/>
  <c r="DFZ1671" i="1"/>
  <c r="DFY1671" i="1"/>
  <c r="DFX1671" i="1"/>
  <c r="DFW1671" i="1"/>
  <c r="DFV1671" i="1"/>
  <c r="DFU1671" i="1"/>
  <c r="DFT1671" i="1"/>
  <c r="DFS1671" i="1"/>
  <c r="DFR1671" i="1"/>
  <c r="DFQ1671" i="1"/>
  <c r="DFP1671" i="1"/>
  <c r="DFO1671" i="1"/>
  <c r="DFN1671" i="1"/>
  <c r="DFM1671" i="1"/>
  <c r="DFL1671" i="1"/>
  <c r="DFK1671" i="1"/>
  <c r="DFJ1671" i="1"/>
  <c r="DFI1671" i="1"/>
  <c r="DFH1671" i="1"/>
  <c r="DFG1671" i="1"/>
  <c r="DFF1671" i="1"/>
  <c r="DFE1671" i="1"/>
  <c r="DFD1671" i="1"/>
  <c r="DFC1671" i="1"/>
  <c r="DFB1671" i="1"/>
  <c r="DFA1671" i="1"/>
  <c r="DEZ1671" i="1"/>
  <c r="DEY1671" i="1"/>
  <c r="DEX1671" i="1"/>
  <c r="DEW1671" i="1"/>
  <c r="DEV1671" i="1"/>
  <c r="DEU1671" i="1"/>
  <c r="DET1671" i="1"/>
  <c r="DES1671" i="1"/>
  <c r="DER1671" i="1"/>
  <c r="DEQ1671" i="1"/>
  <c r="DEP1671" i="1"/>
  <c r="DEO1671" i="1"/>
  <c r="DEN1671" i="1"/>
  <c r="DEM1671" i="1"/>
  <c r="DEL1671" i="1"/>
  <c r="DEK1671" i="1"/>
  <c r="DEJ1671" i="1"/>
  <c r="DEI1671" i="1"/>
  <c r="DEH1671" i="1"/>
  <c r="DEG1671" i="1"/>
  <c r="DEF1671" i="1"/>
  <c r="DEE1671" i="1"/>
  <c r="DED1671" i="1"/>
  <c r="DEC1671" i="1"/>
  <c r="DEB1671" i="1"/>
  <c r="DEA1671" i="1"/>
  <c r="DDZ1671" i="1"/>
  <c r="DDY1671" i="1"/>
  <c r="DDX1671" i="1"/>
  <c r="DDW1671" i="1"/>
  <c r="DDV1671" i="1"/>
  <c r="DDU1671" i="1"/>
  <c r="DDT1671" i="1"/>
  <c r="DDS1671" i="1"/>
  <c r="DDR1671" i="1"/>
  <c r="DDQ1671" i="1"/>
  <c r="DDP1671" i="1"/>
  <c r="DDO1671" i="1"/>
  <c r="DDN1671" i="1"/>
  <c r="DDM1671" i="1"/>
  <c r="DDL1671" i="1"/>
  <c r="DDK1671" i="1"/>
  <c r="DDJ1671" i="1"/>
  <c r="DDI1671" i="1"/>
  <c r="DDH1671" i="1"/>
  <c r="DDG1671" i="1"/>
  <c r="DDF1671" i="1"/>
  <c r="DDE1671" i="1"/>
  <c r="DDD1671" i="1"/>
  <c r="DDC1671" i="1"/>
  <c r="DDB1671" i="1"/>
  <c r="DDA1671" i="1"/>
  <c r="DCZ1671" i="1"/>
  <c r="DCY1671" i="1"/>
  <c r="DCX1671" i="1"/>
  <c r="DCW1671" i="1"/>
  <c r="DCV1671" i="1"/>
  <c r="DCU1671" i="1"/>
  <c r="DCT1671" i="1"/>
  <c r="DCS1671" i="1"/>
  <c r="DCR1671" i="1"/>
  <c r="DCQ1671" i="1"/>
  <c r="DCP1671" i="1"/>
  <c r="DCO1671" i="1"/>
  <c r="DCN1671" i="1"/>
  <c r="DCM1671" i="1"/>
  <c r="DCL1671" i="1"/>
  <c r="DCK1671" i="1"/>
  <c r="DCJ1671" i="1"/>
  <c r="DCI1671" i="1"/>
  <c r="DCH1671" i="1"/>
  <c r="DCG1671" i="1"/>
  <c r="DCF1671" i="1"/>
  <c r="DCE1671" i="1"/>
  <c r="DCD1671" i="1"/>
  <c r="DCC1671" i="1"/>
  <c r="DCB1671" i="1"/>
  <c r="DCA1671" i="1"/>
  <c r="DBZ1671" i="1"/>
  <c r="DBY1671" i="1"/>
  <c r="DBX1671" i="1"/>
  <c r="DBW1671" i="1"/>
  <c r="DBV1671" i="1"/>
  <c r="DBU1671" i="1"/>
  <c r="DBT1671" i="1"/>
  <c r="DBS1671" i="1"/>
  <c r="DBR1671" i="1"/>
  <c r="DBQ1671" i="1"/>
  <c r="DBP1671" i="1"/>
  <c r="DBO1671" i="1"/>
  <c r="DBN1671" i="1"/>
  <c r="DBM1671" i="1"/>
  <c r="DBL1671" i="1"/>
  <c r="DBK1671" i="1"/>
  <c r="DBJ1671" i="1"/>
  <c r="DBI1671" i="1"/>
  <c r="DBH1671" i="1"/>
  <c r="DBG1671" i="1"/>
  <c r="DBF1671" i="1"/>
  <c r="DBE1671" i="1"/>
  <c r="DBD1671" i="1"/>
  <c r="DBC1671" i="1"/>
  <c r="DBB1671" i="1"/>
  <c r="DBA1671" i="1"/>
  <c r="DAZ1671" i="1"/>
  <c r="DAY1671" i="1"/>
  <c r="DAX1671" i="1"/>
  <c r="DAW1671" i="1"/>
  <c r="DAV1671" i="1"/>
  <c r="DAU1671" i="1"/>
  <c r="DAT1671" i="1"/>
  <c r="DAS1671" i="1"/>
  <c r="DAR1671" i="1"/>
  <c r="DAQ1671" i="1"/>
  <c r="DAP1671" i="1"/>
  <c r="DAO1671" i="1"/>
  <c r="DAN1671" i="1"/>
  <c r="DAM1671" i="1"/>
  <c r="DAL1671" i="1"/>
  <c r="DAK1671" i="1"/>
  <c r="DAJ1671" i="1"/>
  <c r="DAI1671" i="1"/>
  <c r="DAH1671" i="1"/>
  <c r="DAG1671" i="1"/>
  <c r="DAF1671" i="1"/>
  <c r="DAE1671" i="1"/>
  <c r="DAD1671" i="1"/>
  <c r="DAC1671" i="1"/>
  <c r="DAB1671" i="1"/>
  <c r="DAA1671" i="1"/>
  <c r="CZZ1671" i="1"/>
  <c r="CZY1671" i="1"/>
  <c r="CZX1671" i="1"/>
  <c r="CZW1671" i="1"/>
  <c r="CZV1671" i="1"/>
  <c r="CZU1671" i="1"/>
  <c r="CZT1671" i="1"/>
  <c r="CZS1671" i="1"/>
  <c r="CZR1671" i="1"/>
  <c r="CZQ1671" i="1"/>
  <c r="CZP1671" i="1"/>
  <c r="CZO1671" i="1"/>
  <c r="CZN1671" i="1"/>
  <c r="CZM1671" i="1"/>
  <c r="CZL1671" i="1"/>
  <c r="CZK1671" i="1"/>
  <c r="CZJ1671" i="1"/>
  <c r="CZI1671" i="1"/>
  <c r="CZH1671" i="1"/>
  <c r="CZG1671" i="1"/>
  <c r="CZF1671" i="1"/>
  <c r="CZE1671" i="1"/>
  <c r="CZD1671" i="1"/>
  <c r="CZC1671" i="1"/>
  <c r="CZB1671" i="1"/>
  <c r="CZA1671" i="1"/>
  <c r="CYZ1671" i="1"/>
  <c r="CYY1671" i="1"/>
  <c r="CYX1671" i="1"/>
  <c r="CYW1671" i="1"/>
  <c r="CYV1671" i="1"/>
  <c r="CYU1671" i="1"/>
  <c r="CYT1671" i="1"/>
  <c r="CYS1671" i="1"/>
  <c r="CYR1671" i="1"/>
  <c r="CYQ1671" i="1"/>
  <c r="CYP1671" i="1"/>
  <c r="CYO1671" i="1"/>
  <c r="CYN1671" i="1"/>
  <c r="CYM1671" i="1"/>
  <c r="CYL1671" i="1"/>
  <c r="CYK1671" i="1"/>
  <c r="CYJ1671" i="1"/>
  <c r="CYI1671" i="1"/>
  <c r="CYH1671" i="1"/>
  <c r="CYG1671" i="1"/>
  <c r="CYF1671" i="1"/>
  <c r="CYE1671" i="1"/>
  <c r="CYD1671" i="1"/>
  <c r="CYC1671" i="1"/>
  <c r="CYB1671" i="1"/>
  <c r="CYA1671" i="1"/>
  <c r="CXZ1671" i="1"/>
  <c r="CXY1671" i="1"/>
  <c r="CXX1671" i="1"/>
  <c r="CXW1671" i="1"/>
  <c r="CXV1671" i="1"/>
  <c r="CXU1671" i="1"/>
  <c r="CXT1671" i="1"/>
  <c r="CXS1671" i="1"/>
  <c r="CXR1671" i="1"/>
  <c r="CXQ1671" i="1"/>
  <c r="CXP1671" i="1"/>
  <c r="CXO1671" i="1"/>
  <c r="CXN1671" i="1"/>
  <c r="CXM1671" i="1"/>
  <c r="CXL1671" i="1"/>
  <c r="CXK1671" i="1"/>
  <c r="CXJ1671" i="1"/>
  <c r="CXI1671" i="1"/>
  <c r="CXH1671" i="1"/>
  <c r="CXG1671" i="1"/>
  <c r="CXF1671" i="1"/>
  <c r="CXE1671" i="1"/>
  <c r="CXD1671" i="1"/>
  <c r="CXC1671" i="1"/>
  <c r="CXB1671" i="1"/>
  <c r="CXA1671" i="1"/>
  <c r="CWZ1671" i="1"/>
  <c r="CWY1671" i="1"/>
  <c r="CWX1671" i="1"/>
  <c r="CWW1671" i="1"/>
  <c r="CWV1671" i="1"/>
  <c r="CWU1671" i="1"/>
  <c r="CWT1671" i="1"/>
  <c r="CWS1671" i="1"/>
  <c r="CWR1671" i="1"/>
  <c r="CWQ1671" i="1"/>
  <c r="CWP1671" i="1"/>
  <c r="CWO1671" i="1"/>
  <c r="CWN1671" i="1"/>
  <c r="CWM1671" i="1"/>
  <c r="CWL1671" i="1"/>
  <c r="CWK1671" i="1"/>
  <c r="CWJ1671" i="1"/>
  <c r="CWI1671" i="1"/>
  <c r="CWH1671" i="1"/>
  <c r="CWG1671" i="1"/>
  <c r="CWF1671" i="1"/>
  <c r="CWE1671" i="1"/>
  <c r="CWD1671" i="1"/>
  <c r="CWC1671" i="1"/>
  <c r="CWB1671" i="1"/>
  <c r="CWA1671" i="1"/>
  <c r="CVZ1671" i="1"/>
  <c r="CVY1671" i="1"/>
  <c r="CVX1671" i="1"/>
  <c r="CVW1671" i="1"/>
  <c r="CVV1671" i="1"/>
  <c r="CVU1671" i="1"/>
  <c r="CVT1671" i="1"/>
  <c r="CVS1671" i="1"/>
  <c r="CVR1671" i="1"/>
  <c r="CVQ1671" i="1"/>
  <c r="CVP1671" i="1"/>
  <c r="CVO1671" i="1"/>
  <c r="CVN1671" i="1"/>
  <c r="CVM1671" i="1"/>
  <c r="CVL1671" i="1"/>
  <c r="CVK1671" i="1"/>
  <c r="CVJ1671" i="1"/>
  <c r="CVI1671" i="1"/>
  <c r="CVH1671" i="1"/>
  <c r="CVG1671" i="1"/>
  <c r="CVF1671" i="1"/>
  <c r="CVE1671" i="1"/>
  <c r="CVD1671" i="1"/>
  <c r="CVC1671" i="1"/>
  <c r="CVB1671" i="1"/>
  <c r="CVA1671" i="1"/>
  <c r="CUZ1671" i="1"/>
  <c r="CUY1671" i="1"/>
  <c r="CUX1671" i="1"/>
  <c r="CUW1671" i="1"/>
  <c r="CUV1671" i="1"/>
  <c r="CUU1671" i="1"/>
  <c r="CUT1671" i="1"/>
  <c r="CUS1671" i="1"/>
  <c r="CUR1671" i="1"/>
  <c r="CUQ1671" i="1"/>
  <c r="CUP1671" i="1"/>
  <c r="CUO1671" i="1"/>
  <c r="CUN1671" i="1"/>
  <c r="CUM1671" i="1"/>
  <c r="CUL1671" i="1"/>
  <c r="CUK1671" i="1"/>
  <c r="CUJ1671" i="1"/>
  <c r="CUI1671" i="1"/>
  <c r="CUH1671" i="1"/>
  <c r="CUG1671" i="1"/>
  <c r="CUF1671" i="1"/>
  <c r="CUE1671" i="1"/>
  <c r="CUD1671" i="1"/>
  <c r="CUC1671" i="1"/>
  <c r="CUB1671" i="1"/>
  <c r="CUA1671" i="1"/>
  <c r="CTZ1671" i="1"/>
  <c r="CTY1671" i="1"/>
  <c r="CTX1671" i="1"/>
  <c r="CTW1671" i="1"/>
  <c r="CTV1671" i="1"/>
  <c r="CTU1671" i="1"/>
  <c r="CTT1671" i="1"/>
  <c r="CTS1671" i="1"/>
  <c r="CTR1671" i="1"/>
  <c r="CTQ1671" i="1"/>
  <c r="CTP1671" i="1"/>
  <c r="CTO1671" i="1"/>
  <c r="CTN1671" i="1"/>
  <c r="CTM1671" i="1"/>
  <c r="CTL1671" i="1"/>
  <c r="CTK1671" i="1"/>
  <c r="CTJ1671" i="1"/>
  <c r="CTI1671" i="1"/>
  <c r="CTH1671" i="1"/>
  <c r="CTG1671" i="1"/>
  <c r="CTF1671" i="1"/>
  <c r="CTE1671" i="1"/>
  <c r="CTD1671" i="1"/>
  <c r="CTC1671" i="1"/>
  <c r="CTB1671" i="1"/>
  <c r="CTA1671" i="1"/>
  <c r="CSZ1671" i="1"/>
  <c r="CSY1671" i="1"/>
  <c r="CSX1671" i="1"/>
  <c r="CSW1671" i="1"/>
  <c r="CSV1671" i="1"/>
  <c r="CSU1671" i="1"/>
  <c r="CST1671" i="1"/>
  <c r="CSS1671" i="1"/>
  <c r="CSR1671" i="1"/>
  <c r="CSQ1671" i="1"/>
  <c r="CSP1671" i="1"/>
  <c r="CSO1671" i="1"/>
  <c r="CSN1671" i="1"/>
  <c r="CSM1671" i="1"/>
  <c r="CSL1671" i="1"/>
  <c r="CSK1671" i="1"/>
  <c r="CSJ1671" i="1"/>
  <c r="CSI1671" i="1"/>
  <c r="CSH1671" i="1"/>
  <c r="CSG1671" i="1"/>
  <c r="CSF1671" i="1"/>
  <c r="CSE1671" i="1"/>
  <c r="CSD1671" i="1"/>
  <c r="CSC1671" i="1"/>
  <c r="CSB1671" i="1"/>
  <c r="CSA1671" i="1"/>
  <c r="CRZ1671" i="1"/>
  <c r="CRY1671" i="1"/>
  <c r="CRX1671" i="1"/>
  <c r="CRW1671" i="1"/>
  <c r="CRV1671" i="1"/>
  <c r="CRU1671" i="1"/>
  <c r="CRT1671" i="1"/>
  <c r="CRS1671" i="1"/>
  <c r="CRR1671" i="1"/>
  <c r="CRQ1671" i="1"/>
  <c r="CRP1671" i="1"/>
  <c r="CRO1671" i="1"/>
  <c r="CRN1671" i="1"/>
  <c r="CRM1671" i="1"/>
  <c r="CRL1671" i="1"/>
  <c r="CRK1671" i="1"/>
  <c r="CRJ1671" i="1"/>
  <c r="CRI1671" i="1"/>
  <c r="CRH1671" i="1"/>
  <c r="CRG1671" i="1"/>
  <c r="CRF1671" i="1"/>
  <c r="CRE1671" i="1"/>
  <c r="CRD1671" i="1"/>
  <c r="CRC1671" i="1"/>
  <c r="CRB1671" i="1"/>
  <c r="CRA1671" i="1"/>
  <c r="CQZ1671" i="1"/>
  <c r="CQY1671" i="1"/>
  <c r="CQX1671" i="1"/>
  <c r="CQW1671" i="1"/>
  <c r="CQV1671" i="1"/>
  <c r="CQU1671" i="1"/>
  <c r="CQT1671" i="1"/>
  <c r="CQS1671" i="1"/>
  <c r="CQR1671" i="1"/>
  <c r="CQQ1671" i="1"/>
  <c r="CQP1671" i="1"/>
  <c r="CQO1671" i="1"/>
  <c r="CQN1671" i="1"/>
  <c r="CQM1671" i="1"/>
  <c r="CQL1671" i="1"/>
  <c r="CQK1671" i="1"/>
  <c r="CQJ1671" i="1"/>
  <c r="CQI1671" i="1"/>
  <c r="CQH1671" i="1"/>
  <c r="CQG1671" i="1"/>
  <c r="CQF1671" i="1"/>
  <c r="CQE1671" i="1"/>
  <c r="CQD1671" i="1"/>
  <c r="CQC1671" i="1"/>
  <c r="CQB1671" i="1"/>
  <c r="CQA1671" i="1"/>
  <c r="CPZ1671" i="1"/>
  <c r="CPY1671" i="1"/>
  <c r="CPX1671" i="1"/>
  <c r="CPW1671" i="1"/>
  <c r="CPV1671" i="1"/>
  <c r="CPU1671" i="1"/>
  <c r="CPT1671" i="1"/>
  <c r="CPS1671" i="1"/>
  <c r="CPR1671" i="1"/>
  <c r="CPQ1671" i="1"/>
  <c r="CPP1671" i="1"/>
  <c r="CPO1671" i="1"/>
  <c r="CPN1671" i="1"/>
  <c r="CPM1671" i="1"/>
  <c r="CPL1671" i="1"/>
  <c r="CPK1671" i="1"/>
  <c r="CPJ1671" i="1"/>
  <c r="CPI1671" i="1"/>
  <c r="CPH1671" i="1"/>
  <c r="CPG1671" i="1"/>
  <c r="CPF1671" i="1"/>
  <c r="CPE1671" i="1"/>
  <c r="CPD1671" i="1"/>
  <c r="CPC1671" i="1"/>
  <c r="CPB1671" i="1"/>
  <c r="CPA1671" i="1"/>
  <c r="COZ1671" i="1"/>
  <c r="COY1671" i="1"/>
  <c r="COX1671" i="1"/>
  <c r="COW1671" i="1"/>
  <c r="COV1671" i="1"/>
  <c r="COU1671" i="1"/>
  <c r="COT1671" i="1"/>
  <c r="COS1671" i="1"/>
  <c r="COR1671" i="1"/>
  <c r="COQ1671" i="1"/>
  <c r="COP1671" i="1"/>
  <c r="COO1671" i="1"/>
  <c r="CON1671" i="1"/>
  <c r="COM1671" i="1"/>
  <c r="COL1671" i="1"/>
  <c r="COK1671" i="1"/>
  <c r="COJ1671" i="1"/>
  <c r="COI1671" i="1"/>
  <c r="COH1671" i="1"/>
  <c r="COG1671" i="1"/>
  <c r="COF1671" i="1"/>
  <c r="COE1671" i="1"/>
  <c r="COD1671" i="1"/>
  <c r="COC1671" i="1"/>
  <c r="COB1671" i="1"/>
  <c r="COA1671" i="1"/>
  <c r="CNZ1671" i="1"/>
  <c r="CNY1671" i="1"/>
  <c r="CNX1671" i="1"/>
  <c r="CNW1671" i="1"/>
  <c r="CNV1671" i="1"/>
  <c r="CNU1671" i="1"/>
  <c r="CNT1671" i="1"/>
  <c r="CNS1671" i="1"/>
  <c r="CNR1671" i="1"/>
  <c r="CNQ1671" i="1"/>
  <c r="CNP1671" i="1"/>
  <c r="CNO1671" i="1"/>
  <c r="CNN1671" i="1"/>
  <c r="CNM1671" i="1"/>
  <c r="CNL1671" i="1"/>
  <c r="CNK1671" i="1"/>
  <c r="CNJ1671" i="1"/>
  <c r="CNI1671" i="1"/>
  <c r="CNH1671" i="1"/>
  <c r="CNG1671" i="1"/>
  <c r="CNF1671" i="1"/>
  <c r="CNE1671" i="1"/>
  <c r="CND1671" i="1"/>
  <c r="CNC1671" i="1"/>
  <c r="CNB1671" i="1"/>
  <c r="CNA1671" i="1"/>
  <c r="CMZ1671" i="1"/>
  <c r="CMY1671" i="1"/>
  <c r="CMX1671" i="1"/>
  <c r="CMW1671" i="1"/>
  <c r="CMV1671" i="1"/>
  <c r="CMU1671" i="1"/>
  <c r="CMT1671" i="1"/>
  <c r="CMS1671" i="1"/>
  <c r="CMR1671" i="1"/>
  <c r="CMQ1671" i="1"/>
  <c r="CMP1671" i="1"/>
  <c r="CMO1671" i="1"/>
  <c r="CMN1671" i="1"/>
  <c r="CMM1671" i="1"/>
  <c r="CML1671" i="1"/>
  <c r="CMK1671" i="1"/>
  <c r="CMJ1671" i="1"/>
  <c r="CMI1671" i="1"/>
  <c r="CMH1671" i="1"/>
  <c r="CMG1671" i="1"/>
  <c r="CMF1671" i="1"/>
  <c r="CME1671" i="1"/>
  <c r="CMD1671" i="1"/>
  <c r="CMC1671" i="1"/>
  <c r="CMB1671" i="1"/>
  <c r="CMA1671" i="1"/>
  <c r="CLZ1671" i="1"/>
  <c r="CLY1671" i="1"/>
  <c r="CLX1671" i="1"/>
  <c r="CLW1671" i="1"/>
  <c r="CLV1671" i="1"/>
  <c r="CLU1671" i="1"/>
  <c r="CLT1671" i="1"/>
  <c r="CLS1671" i="1"/>
  <c r="CLR1671" i="1"/>
  <c r="CLQ1671" i="1"/>
  <c r="CLP1671" i="1"/>
  <c r="CLO1671" i="1"/>
  <c r="CLN1671" i="1"/>
  <c r="CLM1671" i="1"/>
  <c r="CLL1671" i="1"/>
  <c r="CLK1671" i="1"/>
  <c r="CLJ1671" i="1"/>
  <c r="CLI1671" i="1"/>
  <c r="CLH1671" i="1"/>
  <c r="CLG1671" i="1"/>
  <c r="CLF1671" i="1"/>
  <c r="CLE1671" i="1"/>
  <c r="CLD1671" i="1"/>
  <c r="CLC1671" i="1"/>
  <c r="CLB1671" i="1"/>
  <c r="CLA1671" i="1"/>
  <c r="CKZ1671" i="1"/>
  <c r="CKY1671" i="1"/>
  <c r="CKX1671" i="1"/>
  <c r="CKW1671" i="1"/>
  <c r="CKV1671" i="1"/>
  <c r="CKU1671" i="1"/>
  <c r="CKT1671" i="1"/>
  <c r="CKS1671" i="1"/>
  <c r="CKR1671" i="1"/>
  <c r="CKQ1671" i="1"/>
  <c r="CKP1671" i="1"/>
  <c r="CKO1671" i="1"/>
  <c r="CKN1671" i="1"/>
  <c r="CKM1671" i="1"/>
  <c r="CKL1671" i="1"/>
  <c r="CKK1671" i="1"/>
  <c r="CKJ1671" i="1"/>
  <c r="CKI1671" i="1"/>
  <c r="CKH1671" i="1"/>
  <c r="CKG1671" i="1"/>
  <c r="CKF1671" i="1"/>
  <c r="CKE1671" i="1"/>
  <c r="CKD1671" i="1"/>
  <c r="CKC1671" i="1"/>
  <c r="CKB1671" i="1"/>
  <c r="CKA1671" i="1"/>
  <c r="CJZ1671" i="1"/>
  <c r="CJY1671" i="1"/>
  <c r="CJX1671" i="1"/>
  <c r="CJW1671" i="1"/>
  <c r="CJV1671" i="1"/>
  <c r="CJU1671" i="1"/>
  <c r="CJT1671" i="1"/>
  <c r="CJS1671" i="1"/>
  <c r="CJR1671" i="1"/>
  <c r="CJQ1671" i="1"/>
  <c r="CJP1671" i="1"/>
  <c r="CJO1671" i="1"/>
  <c r="CJN1671" i="1"/>
  <c r="CJM1671" i="1"/>
  <c r="CJL1671" i="1"/>
  <c r="CJK1671" i="1"/>
  <c r="CJJ1671" i="1"/>
  <c r="CJI1671" i="1"/>
  <c r="CJH1671" i="1"/>
  <c r="CJG1671" i="1"/>
  <c r="CJF1671" i="1"/>
  <c r="CJE1671" i="1"/>
  <c r="CJD1671" i="1"/>
  <c r="CJC1671" i="1"/>
  <c r="CJB1671" i="1"/>
  <c r="CJA1671" i="1"/>
  <c r="CIZ1671" i="1"/>
  <c r="CIY1671" i="1"/>
  <c r="CIX1671" i="1"/>
  <c r="CIW1671" i="1"/>
  <c r="CIV1671" i="1"/>
  <c r="CIU1671" i="1"/>
  <c r="CIT1671" i="1"/>
  <c r="CIS1671" i="1"/>
  <c r="CIR1671" i="1"/>
  <c r="CIQ1671" i="1"/>
  <c r="CIP1671" i="1"/>
  <c r="CIO1671" i="1"/>
  <c r="CIN1671" i="1"/>
  <c r="CIM1671" i="1"/>
  <c r="CIL1671" i="1"/>
  <c r="CIK1671" i="1"/>
  <c r="CIJ1671" i="1"/>
  <c r="CII1671" i="1"/>
  <c r="CIH1671" i="1"/>
  <c r="CIG1671" i="1"/>
  <c r="CIF1671" i="1"/>
  <c r="CIE1671" i="1"/>
  <c r="CID1671" i="1"/>
  <c r="CIC1671" i="1"/>
  <c r="CIB1671" i="1"/>
  <c r="CIA1671" i="1"/>
  <c r="CHZ1671" i="1"/>
  <c r="CHY1671" i="1"/>
  <c r="CHX1671" i="1"/>
  <c r="CHW1671" i="1"/>
  <c r="CHV1671" i="1"/>
  <c r="CHU1671" i="1"/>
  <c r="CHT1671" i="1"/>
  <c r="CHS1671" i="1"/>
  <c r="CHR1671" i="1"/>
  <c r="CHQ1671" i="1"/>
  <c r="CHP1671" i="1"/>
  <c r="CHO1671" i="1"/>
  <c r="CHN1671" i="1"/>
  <c r="CHM1671" i="1"/>
  <c r="CHL1671" i="1"/>
  <c r="CHK1671" i="1"/>
  <c r="CHJ1671" i="1"/>
  <c r="CHI1671" i="1"/>
  <c r="CHH1671" i="1"/>
  <c r="CHG1671" i="1"/>
  <c r="CHF1671" i="1"/>
  <c r="CHE1671" i="1"/>
  <c r="CHD1671" i="1"/>
  <c r="CHC1671" i="1"/>
  <c r="CHB1671" i="1"/>
  <c r="CHA1671" i="1"/>
  <c r="CGZ1671" i="1"/>
  <c r="CGY1671" i="1"/>
  <c r="CGX1671" i="1"/>
  <c r="CGW1671" i="1"/>
  <c r="CGV1671" i="1"/>
  <c r="CGU1671" i="1"/>
  <c r="CGT1671" i="1"/>
  <c r="CGS1671" i="1"/>
  <c r="CGR1671" i="1"/>
  <c r="CGQ1671" i="1"/>
  <c r="CGP1671" i="1"/>
  <c r="CGO1671" i="1"/>
  <c r="CGN1671" i="1"/>
  <c r="CGM1671" i="1"/>
  <c r="CGL1671" i="1"/>
  <c r="CGK1671" i="1"/>
  <c r="CGJ1671" i="1"/>
  <c r="CGI1671" i="1"/>
  <c r="CGH1671" i="1"/>
  <c r="CGG1671" i="1"/>
  <c r="CGF1671" i="1"/>
  <c r="CGE1671" i="1"/>
  <c r="CGD1671" i="1"/>
  <c r="CGC1671" i="1"/>
  <c r="CGB1671" i="1"/>
  <c r="CGA1671" i="1"/>
  <c r="CFZ1671" i="1"/>
  <c r="CFY1671" i="1"/>
  <c r="CFX1671" i="1"/>
  <c r="CFW1671" i="1"/>
  <c r="CFV1671" i="1"/>
  <c r="CFU1671" i="1"/>
  <c r="CFT1671" i="1"/>
  <c r="CFS1671" i="1"/>
  <c r="CFR1671" i="1"/>
  <c r="CFQ1671" i="1"/>
  <c r="CFP1671" i="1"/>
  <c r="CFO1671" i="1"/>
  <c r="CFN1671" i="1"/>
  <c r="CFM1671" i="1"/>
  <c r="CFL1671" i="1"/>
  <c r="CFK1671" i="1"/>
  <c r="CFJ1671" i="1"/>
  <c r="CFI1671" i="1"/>
  <c r="CFH1671" i="1"/>
  <c r="CFG1671" i="1"/>
  <c r="CFF1671" i="1"/>
  <c r="CFE1671" i="1"/>
  <c r="CFD1671" i="1"/>
  <c r="CFC1671" i="1"/>
  <c r="CFB1671" i="1"/>
  <c r="CFA1671" i="1"/>
  <c r="CEZ1671" i="1"/>
  <c r="CEY1671" i="1"/>
  <c r="CEX1671" i="1"/>
  <c r="CEW1671" i="1"/>
  <c r="CEV1671" i="1"/>
  <c r="CEU1671" i="1"/>
  <c r="CET1671" i="1"/>
  <c r="CES1671" i="1"/>
  <c r="CER1671" i="1"/>
  <c r="CEQ1671" i="1"/>
  <c r="CEP1671" i="1"/>
  <c r="CEO1671" i="1"/>
  <c r="CEN1671" i="1"/>
  <c r="CEM1671" i="1"/>
  <c r="CEL1671" i="1"/>
  <c r="CEK1671" i="1"/>
  <c r="CEJ1671" i="1"/>
  <c r="CEI1671" i="1"/>
  <c r="CEH1671" i="1"/>
  <c r="CEG1671" i="1"/>
  <c r="CEF1671" i="1"/>
  <c r="CEE1671" i="1"/>
  <c r="CED1671" i="1"/>
  <c r="CEC1671" i="1"/>
  <c r="CEB1671" i="1"/>
  <c r="CEA1671" i="1"/>
  <c r="CDZ1671" i="1"/>
  <c r="CDY1671" i="1"/>
  <c r="CDX1671" i="1"/>
  <c r="CDW1671" i="1"/>
  <c r="CDV1671" i="1"/>
  <c r="CDU1671" i="1"/>
  <c r="CDT1671" i="1"/>
  <c r="CDS1671" i="1"/>
  <c r="CDR1671" i="1"/>
  <c r="CDQ1671" i="1"/>
  <c r="CDP1671" i="1"/>
  <c r="CDO1671" i="1"/>
  <c r="CDN1671" i="1"/>
  <c r="CDM1671" i="1"/>
  <c r="CDL1671" i="1"/>
  <c r="CDK1671" i="1"/>
  <c r="CDJ1671" i="1"/>
  <c r="CDI1671" i="1"/>
  <c r="CDH1671" i="1"/>
  <c r="CDG1671" i="1"/>
  <c r="CDF1671" i="1"/>
  <c r="CDE1671" i="1"/>
  <c r="CDD1671" i="1"/>
  <c r="CDC1671" i="1"/>
  <c r="CDB1671" i="1"/>
  <c r="CDA1671" i="1"/>
  <c r="CCZ1671" i="1"/>
  <c r="CCY1671" i="1"/>
  <c r="CCX1671" i="1"/>
  <c r="CCW1671" i="1"/>
  <c r="CCV1671" i="1"/>
  <c r="CCU1671" i="1"/>
  <c r="CCT1671" i="1"/>
  <c r="CCS1671" i="1"/>
  <c r="CCR1671" i="1"/>
  <c r="CCQ1671" i="1"/>
  <c r="CCP1671" i="1"/>
  <c r="CCO1671" i="1"/>
  <c r="CCN1671" i="1"/>
  <c r="CCM1671" i="1"/>
  <c r="CCL1671" i="1"/>
  <c r="CCK1671" i="1"/>
  <c r="CCJ1671" i="1"/>
  <c r="CCI1671" i="1"/>
  <c r="CCH1671" i="1"/>
  <c r="CCG1671" i="1"/>
  <c r="CCF1671" i="1"/>
  <c r="CCE1671" i="1"/>
  <c r="CCD1671" i="1"/>
  <c r="CCC1671" i="1"/>
  <c r="CCB1671" i="1"/>
  <c r="CCA1671" i="1"/>
  <c r="CBZ1671" i="1"/>
  <c r="CBY1671" i="1"/>
  <c r="CBX1671" i="1"/>
  <c r="CBW1671" i="1"/>
  <c r="CBV1671" i="1"/>
  <c r="CBU1671" i="1"/>
  <c r="CBT1671" i="1"/>
  <c r="CBS1671" i="1"/>
  <c r="CBR1671" i="1"/>
  <c r="CBQ1671" i="1"/>
  <c r="CBP1671" i="1"/>
  <c r="CBO1671" i="1"/>
  <c r="CBN1671" i="1"/>
  <c r="CBM1671" i="1"/>
  <c r="CBL1671" i="1"/>
  <c r="CBK1671" i="1"/>
  <c r="CBJ1671" i="1"/>
  <c r="CBI1671" i="1"/>
  <c r="CBH1671" i="1"/>
  <c r="CBG1671" i="1"/>
  <c r="CBF1671" i="1"/>
  <c r="CBE1671" i="1"/>
  <c r="CBD1671" i="1"/>
  <c r="CBC1671" i="1"/>
  <c r="CBB1671" i="1"/>
  <c r="CBA1671" i="1"/>
  <c r="CAZ1671" i="1"/>
  <c r="CAY1671" i="1"/>
  <c r="CAX1671" i="1"/>
  <c r="CAW1671" i="1"/>
  <c r="CAV1671" i="1"/>
  <c r="CAU1671" i="1"/>
  <c r="CAT1671" i="1"/>
  <c r="CAS1671" i="1"/>
  <c r="CAR1671" i="1"/>
  <c r="CAQ1671" i="1"/>
  <c r="CAP1671" i="1"/>
  <c r="CAO1671" i="1"/>
  <c r="CAN1671" i="1"/>
  <c r="CAM1671" i="1"/>
  <c r="CAL1671" i="1"/>
  <c r="CAK1671" i="1"/>
  <c r="CAJ1671" i="1"/>
  <c r="CAI1671" i="1"/>
  <c r="CAH1671" i="1"/>
  <c r="CAG1671" i="1"/>
  <c r="CAF1671" i="1"/>
  <c r="CAE1671" i="1"/>
  <c r="CAD1671" i="1"/>
  <c r="CAC1671" i="1"/>
  <c r="CAB1671" i="1"/>
  <c r="CAA1671" i="1"/>
  <c r="BZZ1671" i="1"/>
  <c r="BZY1671" i="1"/>
  <c r="BZX1671" i="1"/>
  <c r="BZW1671" i="1"/>
  <c r="BZV1671" i="1"/>
  <c r="BZU1671" i="1"/>
  <c r="BZT1671" i="1"/>
  <c r="BZS1671" i="1"/>
  <c r="BZR1671" i="1"/>
  <c r="BZQ1671" i="1"/>
  <c r="BZP1671" i="1"/>
  <c r="BZO1671" i="1"/>
  <c r="BZN1671" i="1"/>
  <c r="BZM1671" i="1"/>
  <c r="BZL1671" i="1"/>
  <c r="BZK1671" i="1"/>
  <c r="BZJ1671" i="1"/>
  <c r="BZI1671" i="1"/>
  <c r="BZH1671" i="1"/>
  <c r="BZG1671" i="1"/>
  <c r="BZF1671" i="1"/>
  <c r="BZE1671" i="1"/>
  <c r="BZD1671" i="1"/>
  <c r="BZC1671" i="1"/>
  <c r="BZB1671" i="1"/>
  <c r="BZA1671" i="1"/>
  <c r="BYZ1671" i="1"/>
  <c r="BYY1671" i="1"/>
  <c r="BYX1671" i="1"/>
  <c r="BYW1671" i="1"/>
  <c r="BYV1671" i="1"/>
  <c r="BYU1671" i="1"/>
  <c r="BYT1671" i="1"/>
  <c r="BYS1671" i="1"/>
  <c r="BYR1671" i="1"/>
  <c r="BYQ1671" i="1"/>
  <c r="BYP1671" i="1"/>
  <c r="BYO1671" i="1"/>
  <c r="BYN1671" i="1"/>
  <c r="BYM1671" i="1"/>
  <c r="BYL1671" i="1"/>
  <c r="BYK1671" i="1"/>
  <c r="BYJ1671" i="1"/>
  <c r="BYI1671" i="1"/>
  <c r="BYH1671" i="1"/>
  <c r="BYG1671" i="1"/>
  <c r="BYF1671" i="1"/>
  <c r="BYE1671" i="1"/>
  <c r="BYD1671" i="1"/>
  <c r="BYC1671" i="1"/>
  <c r="BYB1671" i="1"/>
  <c r="BYA1671" i="1"/>
  <c r="BXZ1671" i="1"/>
  <c r="BXY1671" i="1"/>
  <c r="BXX1671" i="1"/>
  <c r="BXW1671" i="1"/>
  <c r="BXV1671" i="1"/>
  <c r="BXU1671" i="1"/>
  <c r="BXT1671" i="1"/>
  <c r="BXS1671" i="1"/>
  <c r="BXR1671" i="1"/>
  <c r="BXQ1671" i="1"/>
  <c r="BXP1671" i="1"/>
  <c r="BXO1671" i="1"/>
  <c r="BXN1671" i="1"/>
  <c r="BXM1671" i="1"/>
  <c r="BXL1671" i="1"/>
  <c r="BXK1671" i="1"/>
  <c r="BXJ1671" i="1"/>
  <c r="BXI1671" i="1"/>
  <c r="BXH1671" i="1"/>
  <c r="BXG1671" i="1"/>
  <c r="BXF1671" i="1"/>
  <c r="BXE1671" i="1"/>
  <c r="BXD1671" i="1"/>
  <c r="BXC1671" i="1"/>
  <c r="BXB1671" i="1"/>
  <c r="BXA1671" i="1"/>
  <c r="BWZ1671" i="1"/>
  <c r="BWY1671" i="1"/>
  <c r="BWX1671" i="1"/>
  <c r="BWW1671" i="1"/>
  <c r="BWV1671" i="1"/>
  <c r="BWU1671" i="1"/>
  <c r="BWT1671" i="1"/>
  <c r="BWS1671" i="1"/>
  <c r="BWR1671" i="1"/>
  <c r="BWQ1671" i="1"/>
  <c r="BWP1671" i="1"/>
  <c r="BWO1671" i="1"/>
  <c r="BWN1671" i="1"/>
  <c r="BWM1671" i="1"/>
  <c r="BWL1671" i="1"/>
  <c r="BWK1671" i="1"/>
  <c r="BWJ1671" i="1"/>
  <c r="BWI1671" i="1"/>
  <c r="BWH1671" i="1"/>
  <c r="BWG1671" i="1"/>
  <c r="BWF1671" i="1"/>
  <c r="BWE1671" i="1"/>
  <c r="BWD1671" i="1"/>
  <c r="BWC1671" i="1"/>
  <c r="BWB1671" i="1"/>
  <c r="BWA1671" i="1"/>
  <c r="BVZ1671" i="1"/>
  <c r="BVY1671" i="1"/>
  <c r="BVX1671" i="1"/>
  <c r="BVW1671" i="1"/>
  <c r="BVV1671" i="1"/>
  <c r="BVU1671" i="1"/>
  <c r="BVT1671" i="1"/>
  <c r="BVS1671" i="1"/>
  <c r="BVR1671" i="1"/>
  <c r="BVQ1671" i="1"/>
  <c r="BVP1671" i="1"/>
  <c r="BVO1671" i="1"/>
  <c r="BVN1671" i="1"/>
  <c r="BVM1671" i="1"/>
  <c r="BVL1671" i="1"/>
  <c r="BVK1671" i="1"/>
  <c r="BVJ1671" i="1"/>
  <c r="BVI1671" i="1"/>
  <c r="BVH1671" i="1"/>
  <c r="BVG1671" i="1"/>
  <c r="BVF1671" i="1"/>
  <c r="BVE1671" i="1"/>
  <c r="BVD1671" i="1"/>
  <c r="BVC1671" i="1"/>
  <c r="BVB1671" i="1"/>
  <c r="BVA1671" i="1"/>
  <c r="BUZ1671" i="1"/>
  <c r="BUY1671" i="1"/>
  <c r="BUX1671" i="1"/>
  <c r="BUW1671" i="1"/>
  <c r="BUV1671" i="1"/>
  <c r="BUU1671" i="1"/>
  <c r="BUT1671" i="1"/>
  <c r="BUS1671" i="1"/>
  <c r="BUR1671" i="1"/>
  <c r="BUQ1671" i="1"/>
  <c r="BUP1671" i="1"/>
  <c r="BUO1671" i="1"/>
  <c r="BUN1671" i="1"/>
  <c r="BUM1671" i="1"/>
  <c r="BUL1671" i="1"/>
  <c r="BUK1671" i="1"/>
  <c r="BUJ1671" i="1"/>
  <c r="BUI1671" i="1"/>
  <c r="BUH1671" i="1"/>
  <c r="BUG1671" i="1"/>
  <c r="BUF1671" i="1"/>
  <c r="BUE1671" i="1"/>
  <c r="BUD1671" i="1"/>
  <c r="BUC1671" i="1"/>
  <c r="BUB1671" i="1"/>
  <c r="BUA1671" i="1"/>
  <c r="BTZ1671" i="1"/>
  <c r="BTY1671" i="1"/>
  <c r="BTX1671" i="1"/>
  <c r="BTW1671" i="1"/>
  <c r="BTV1671" i="1"/>
  <c r="BTU1671" i="1"/>
  <c r="BTT1671" i="1"/>
  <c r="BTS1671" i="1"/>
  <c r="BTR1671" i="1"/>
  <c r="BTQ1671" i="1"/>
  <c r="BTP1671" i="1"/>
  <c r="BTO1671" i="1"/>
  <c r="BTN1671" i="1"/>
  <c r="BTM1671" i="1"/>
  <c r="BTL1671" i="1"/>
  <c r="BTK1671" i="1"/>
  <c r="BTJ1671" i="1"/>
  <c r="BTI1671" i="1"/>
  <c r="BTH1671" i="1"/>
  <c r="BTG1671" i="1"/>
  <c r="BTF1671" i="1"/>
  <c r="BTE1671" i="1"/>
  <c r="BTD1671" i="1"/>
  <c r="BTC1671" i="1"/>
  <c r="BTB1671" i="1"/>
  <c r="BTA1671" i="1"/>
  <c r="BSZ1671" i="1"/>
  <c r="BSY1671" i="1"/>
  <c r="BSX1671" i="1"/>
  <c r="BSW1671" i="1"/>
  <c r="BSV1671" i="1"/>
  <c r="BSU1671" i="1"/>
  <c r="BST1671" i="1"/>
  <c r="BSS1671" i="1"/>
  <c r="BSR1671" i="1"/>
  <c r="BSQ1671" i="1"/>
  <c r="BSP1671" i="1"/>
  <c r="BSO1671" i="1"/>
  <c r="BSN1671" i="1"/>
  <c r="BSM1671" i="1"/>
  <c r="BSL1671" i="1"/>
  <c r="BSK1671" i="1"/>
  <c r="BSJ1671" i="1"/>
  <c r="BSI1671" i="1"/>
  <c r="BSH1671" i="1"/>
  <c r="BSG1671" i="1"/>
  <c r="BSF1671" i="1"/>
  <c r="BSE1671" i="1"/>
  <c r="BSD1671" i="1"/>
  <c r="BSC1671" i="1"/>
  <c r="BSB1671" i="1"/>
  <c r="BSA1671" i="1"/>
  <c r="BRZ1671" i="1"/>
  <c r="BRY1671" i="1"/>
  <c r="BRX1671" i="1"/>
  <c r="BRW1671" i="1"/>
  <c r="BRV1671" i="1"/>
  <c r="BRU1671" i="1"/>
  <c r="BRT1671" i="1"/>
  <c r="BRS1671" i="1"/>
  <c r="BRR1671" i="1"/>
  <c r="BRQ1671" i="1"/>
  <c r="BRP1671" i="1"/>
  <c r="BRO1671" i="1"/>
  <c r="BRN1671" i="1"/>
  <c r="BRM1671" i="1"/>
  <c r="BRL1671" i="1"/>
  <c r="BRK1671" i="1"/>
  <c r="BRJ1671" i="1"/>
  <c r="BRI1671" i="1"/>
  <c r="BRH1671" i="1"/>
  <c r="BRG1671" i="1"/>
  <c r="BRF1671" i="1"/>
  <c r="BRE1671" i="1"/>
  <c r="BRD1671" i="1"/>
  <c r="BRC1671" i="1"/>
  <c r="BRB1671" i="1"/>
  <c r="BRA1671" i="1"/>
  <c r="BQZ1671" i="1"/>
  <c r="BQY1671" i="1"/>
  <c r="BQX1671" i="1"/>
  <c r="BQW1671" i="1"/>
  <c r="BQV1671" i="1"/>
  <c r="BQU1671" i="1"/>
  <c r="BQT1671" i="1"/>
  <c r="BQS1671" i="1"/>
  <c r="BQR1671" i="1"/>
  <c r="BQQ1671" i="1"/>
  <c r="BQP1671" i="1"/>
  <c r="BQO1671" i="1"/>
  <c r="BQN1671" i="1"/>
  <c r="BQM1671" i="1"/>
  <c r="BQL1671" i="1"/>
  <c r="BQK1671" i="1"/>
  <c r="BQJ1671" i="1"/>
  <c r="BQI1671" i="1"/>
  <c r="BQH1671" i="1"/>
  <c r="BQG1671" i="1"/>
  <c r="BQF1671" i="1"/>
  <c r="BQE1671" i="1"/>
  <c r="BQD1671" i="1"/>
  <c r="BQC1671" i="1"/>
  <c r="BQB1671" i="1"/>
  <c r="BQA1671" i="1"/>
  <c r="BPZ1671" i="1"/>
  <c r="BPY1671" i="1"/>
  <c r="BPX1671" i="1"/>
  <c r="BPW1671" i="1"/>
  <c r="BPV1671" i="1"/>
  <c r="BPU1671" i="1"/>
  <c r="BPT1671" i="1"/>
  <c r="BPS1671" i="1"/>
  <c r="BPR1671" i="1"/>
  <c r="BPQ1671" i="1"/>
  <c r="BPP1671" i="1"/>
  <c r="BPO1671" i="1"/>
  <c r="BPN1671" i="1"/>
  <c r="BPM1671" i="1"/>
  <c r="BPL1671" i="1"/>
  <c r="BPK1671" i="1"/>
  <c r="BPJ1671" i="1"/>
  <c r="BPI1671" i="1"/>
  <c r="BPH1671" i="1"/>
  <c r="BPG1671" i="1"/>
  <c r="BPF1671" i="1"/>
  <c r="BPE1671" i="1"/>
  <c r="BPD1671" i="1"/>
  <c r="BPC1671" i="1"/>
  <c r="BPB1671" i="1"/>
  <c r="BPA1671" i="1"/>
  <c r="BOZ1671" i="1"/>
  <c r="BOY1671" i="1"/>
  <c r="BOX1671" i="1"/>
  <c r="BOW1671" i="1"/>
  <c r="BOV1671" i="1"/>
  <c r="BOU1671" i="1"/>
  <c r="BOT1671" i="1"/>
  <c r="BOS1671" i="1"/>
  <c r="BOR1671" i="1"/>
  <c r="BOQ1671" i="1"/>
  <c r="BOP1671" i="1"/>
  <c r="BOO1671" i="1"/>
  <c r="BON1671" i="1"/>
  <c r="BOM1671" i="1"/>
  <c r="BOL1671" i="1"/>
  <c r="BOK1671" i="1"/>
  <c r="BOJ1671" i="1"/>
  <c r="BOI1671" i="1"/>
  <c r="BOH1671" i="1"/>
  <c r="BOG1671" i="1"/>
  <c r="BOF1671" i="1"/>
  <c r="BOE1671" i="1"/>
  <c r="BOD1671" i="1"/>
  <c r="BOC1671" i="1"/>
  <c r="BOB1671" i="1"/>
  <c r="BOA1671" i="1"/>
  <c r="BNZ1671" i="1"/>
  <c r="BNY1671" i="1"/>
  <c r="BNX1671" i="1"/>
  <c r="BNW1671" i="1"/>
  <c r="BNV1671" i="1"/>
  <c r="BNU1671" i="1"/>
  <c r="BNT1671" i="1"/>
  <c r="BNS1671" i="1"/>
  <c r="BNR1671" i="1"/>
  <c r="BNQ1671" i="1"/>
  <c r="BNP1671" i="1"/>
  <c r="BNO1671" i="1"/>
  <c r="BNN1671" i="1"/>
  <c r="BNM1671" i="1"/>
  <c r="BNL1671" i="1"/>
  <c r="BNK1671" i="1"/>
  <c r="BNJ1671" i="1"/>
  <c r="BNI1671" i="1"/>
  <c r="BNH1671" i="1"/>
  <c r="BNG1671" i="1"/>
  <c r="BNF1671" i="1"/>
  <c r="BNE1671" i="1"/>
  <c r="BND1671" i="1"/>
  <c r="BNC1671" i="1"/>
  <c r="BNB1671" i="1"/>
  <c r="BNA1671" i="1"/>
  <c r="BMZ1671" i="1"/>
  <c r="BMY1671" i="1"/>
  <c r="BMX1671" i="1"/>
  <c r="BMW1671" i="1"/>
  <c r="BMV1671" i="1"/>
  <c r="BMU1671" i="1"/>
  <c r="BMT1671" i="1"/>
  <c r="BMS1671" i="1"/>
  <c r="BMR1671" i="1"/>
  <c r="BMQ1671" i="1"/>
  <c r="BMP1671" i="1"/>
  <c r="BMO1671" i="1"/>
  <c r="BMN1671" i="1"/>
  <c r="BMM1671" i="1"/>
  <c r="BML1671" i="1"/>
  <c r="BMK1671" i="1"/>
  <c r="BMJ1671" i="1"/>
  <c r="BMI1671" i="1"/>
  <c r="BMH1671" i="1"/>
  <c r="BMG1671" i="1"/>
  <c r="BMF1671" i="1"/>
  <c r="BME1671" i="1"/>
  <c r="BMD1671" i="1"/>
  <c r="BMC1671" i="1"/>
  <c r="BMB1671" i="1"/>
  <c r="BMA1671" i="1"/>
  <c r="BLZ1671" i="1"/>
  <c r="BLY1671" i="1"/>
  <c r="BLX1671" i="1"/>
  <c r="BLW1671" i="1"/>
  <c r="BLV1671" i="1"/>
  <c r="BLU1671" i="1"/>
  <c r="BLT1671" i="1"/>
  <c r="BLS1671" i="1"/>
  <c r="BLR1671" i="1"/>
  <c r="BLQ1671" i="1"/>
  <c r="BLP1671" i="1"/>
  <c r="BLO1671" i="1"/>
  <c r="BLN1671" i="1"/>
  <c r="BLM1671" i="1"/>
  <c r="BLL1671" i="1"/>
  <c r="BLK1671" i="1"/>
  <c r="BLJ1671" i="1"/>
  <c r="BLI1671" i="1"/>
  <c r="BLH1671" i="1"/>
  <c r="BLG1671" i="1"/>
  <c r="BLF1671" i="1"/>
  <c r="BLE1671" i="1"/>
  <c r="BLD1671" i="1"/>
  <c r="BLC1671" i="1"/>
  <c r="BLB1671" i="1"/>
  <c r="BLA1671" i="1"/>
  <c r="BKZ1671" i="1"/>
  <c r="BKY1671" i="1"/>
  <c r="BKX1671" i="1"/>
  <c r="BKW1671" i="1"/>
  <c r="BKV1671" i="1"/>
  <c r="BKU1671" i="1"/>
  <c r="BKT1671" i="1"/>
  <c r="BKS1671" i="1"/>
  <c r="BKR1671" i="1"/>
  <c r="BKQ1671" i="1"/>
  <c r="BKP1671" i="1"/>
  <c r="BKO1671" i="1"/>
  <c r="BKN1671" i="1"/>
  <c r="BKM1671" i="1"/>
  <c r="BKL1671" i="1"/>
  <c r="BKK1671" i="1"/>
  <c r="BKJ1671" i="1"/>
  <c r="BKI1671" i="1"/>
  <c r="BKH1671" i="1"/>
  <c r="BKG1671" i="1"/>
  <c r="BKF1671" i="1"/>
  <c r="BKE1671" i="1"/>
  <c r="BKD1671" i="1"/>
  <c r="BKC1671" i="1"/>
  <c r="BKB1671" i="1"/>
  <c r="BKA1671" i="1"/>
  <c r="BJZ1671" i="1"/>
  <c r="BJY1671" i="1"/>
  <c r="BJX1671" i="1"/>
  <c r="BJW1671" i="1"/>
  <c r="BJV1671" i="1"/>
  <c r="BJU1671" i="1"/>
  <c r="BJT1671" i="1"/>
  <c r="BJS1671" i="1"/>
  <c r="BJR1671" i="1"/>
  <c r="BJQ1671" i="1"/>
  <c r="BJP1671" i="1"/>
  <c r="BJO1671" i="1"/>
  <c r="BJN1671" i="1"/>
  <c r="BJM1671" i="1"/>
  <c r="BJL1671" i="1"/>
  <c r="BJK1671" i="1"/>
  <c r="BJJ1671" i="1"/>
  <c r="BJI1671" i="1"/>
  <c r="BJH1671" i="1"/>
  <c r="BJG1671" i="1"/>
  <c r="BJF1671" i="1"/>
  <c r="BJE1671" i="1"/>
  <c r="BJD1671" i="1"/>
  <c r="BJC1671" i="1"/>
  <c r="BJB1671" i="1"/>
  <c r="BJA1671" i="1"/>
  <c r="BIZ1671" i="1"/>
  <c r="BIY1671" i="1"/>
  <c r="BIX1671" i="1"/>
  <c r="BIW1671" i="1"/>
  <c r="BIV1671" i="1"/>
  <c r="BIU1671" i="1"/>
  <c r="BIT1671" i="1"/>
  <c r="BIS1671" i="1"/>
  <c r="BIR1671" i="1"/>
  <c r="BIQ1671" i="1"/>
  <c r="BIP1671" i="1"/>
  <c r="BIO1671" i="1"/>
  <c r="BIN1671" i="1"/>
  <c r="BIM1671" i="1"/>
  <c r="BIL1671" i="1"/>
  <c r="BIK1671" i="1"/>
  <c r="BIJ1671" i="1"/>
  <c r="BII1671" i="1"/>
  <c r="BIH1671" i="1"/>
  <c r="BIG1671" i="1"/>
  <c r="BIF1671" i="1"/>
  <c r="BIE1671" i="1"/>
  <c r="BID1671" i="1"/>
  <c r="BIC1671" i="1"/>
  <c r="BIB1671" i="1"/>
  <c r="BIA1671" i="1"/>
  <c r="BHZ1671" i="1"/>
  <c r="BHY1671" i="1"/>
  <c r="BHX1671" i="1"/>
  <c r="BHW1671" i="1"/>
  <c r="BHV1671" i="1"/>
  <c r="BHU1671" i="1"/>
  <c r="BHT1671" i="1"/>
  <c r="BHS1671" i="1"/>
  <c r="BHR1671" i="1"/>
  <c r="BHQ1671" i="1"/>
  <c r="BHP1671" i="1"/>
  <c r="BHO1671" i="1"/>
  <c r="BHN1671" i="1"/>
  <c r="BHM1671" i="1"/>
  <c r="BHL1671" i="1"/>
  <c r="BHK1671" i="1"/>
  <c r="BHJ1671" i="1"/>
  <c r="BHI1671" i="1"/>
  <c r="BHH1671" i="1"/>
  <c r="BHG1671" i="1"/>
  <c r="BHF1671" i="1"/>
  <c r="BHE1671" i="1"/>
  <c r="BHD1671" i="1"/>
  <c r="BHC1671" i="1"/>
  <c r="BHB1671" i="1"/>
  <c r="BHA1671" i="1"/>
  <c r="BGZ1671" i="1"/>
  <c r="BGY1671" i="1"/>
  <c r="BGX1671" i="1"/>
  <c r="BGW1671" i="1"/>
  <c r="BGV1671" i="1"/>
  <c r="BGU1671" i="1"/>
  <c r="BGT1671" i="1"/>
  <c r="BGS1671" i="1"/>
  <c r="BGR1671" i="1"/>
  <c r="BGQ1671" i="1"/>
  <c r="BGP1671" i="1"/>
  <c r="BGO1671" i="1"/>
  <c r="BGN1671" i="1"/>
  <c r="BGM1671" i="1"/>
  <c r="BGL1671" i="1"/>
  <c r="BGK1671" i="1"/>
  <c r="BGJ1671" i="1"/>
  <c r="BGI1671" i="1"/>
  <c r="BGH1671" i="1"/>
  <c r="BGG1671" i="1"/>
  <c r="BGF1671" i="1"/>
  <c r="BGE1671" i="1"/>
  <c r="BGD1671" i="1"/>
  <c r="BGC1671" i="1"/>
  <c r="BGB1671" i="1"/>
  <c r="BGA1671" i="1"/>
  <c r="BFZ1671" i="1"/>
  <c r="BFY1671" i="1"/>
  <c r="BFX1671" i="1"/>
  <c r="BFW1671" i="1"/>
  <c r="BFV1671" i="1"/>
  <c r="BFU1671" i="1"/>
  <c r="BFT1671" i="1"/>
  <c r="BFS1671" i="1"/>
  <c r="BFR1671" i="1"/>
  <c r="BFQ1671" i="1"/>
  <c r="BFP1671" i="1"/>
  <c r="BFO1671" i="1"/>
  <c r="BFN1671" i="1"/>
  <c r="BFM1671" i="1"/>
  <c r="BFL1671" i="1"/>
  <c r="BFK1671" i="1"/>
  <c r="BFJ1671" i="1"/>
  <c r="BFI1671" i="1"/>
  <c r="BFH1671" i="1"/>
  <c r="BFG1671" i="1"/>
  <c r="BFF1671" i="1"/>
  <c r="BFE1671" i="1"/>
  <c r="BFD1671" i="1"/>
  <c r="BFC1671" i="1"/>
  <c r="BFB1671" i="1"/>
  <c r="BFA1671" i="1"/>
  <c r="BEZ1671" i="1"/>
  <c r="BEY1671" i="1"/>
  <c r="BEX1671" i="1"/>
  <c r="BEW1671" i="1"/>
  <c r="BEV1671" i="1"/>
  <c r="BEU1671" i="1"/>
  <c r="BET1671" i="1"/>
  <c r="BES1671" i="1"/>
  <c r="BER1671" i="1"/>
  <c r="BEQ1671" i="1"/>
  <c r="BEP1671" i="1"/>
  <c r="BEO1671" i="1"/>
  <c r="BEN1671" i="1"/>
  <c r="BEM1671" i="1"/>
  <c r="BEL1671" i="1"/>
  <c r="BEK1671" i="1"/>
  <c r="BEJ1671" i="1"/>
  <c r="BEI1671" i="1"/>
  <c r="BEH1671" i="1"/>
  <c r="BEG1671" i="1"/>
  <c r="BEF1671" i="1"/>
  <c r="BEE1671" i="1"/>
  <c r="BED1671" i="1"/>
  <c r="BEC1671" i="1"/>
  <c r="BEB1671" i="1"/>
  <c r="BEA1671" i="1"/>
  <c r="BDZ1671" i="1"/>
  <c r="BDY1671" i="1"/>
  <c r="BDX1671" i="1"/>
  <c r="BDW1671" i="1"/>
  <c r="BDV1671" i="1"/>
  <c r="BDU1671" i="1"/>
  <c r="BDT1671" i="1"/>
  <c r="BDS1671" i="1"/>
  <c r="BDR1671" i="1"/>
  <c r="BDQ1671" i="1"/>
  <c r="BDP1671" i="1"/>
  <c r="BDO1671" i="1"/>
  <c r="BDN1671" i="1"/>
  <c r="BDM1671" i="1"/>
  <c r="BDL1671" i="1"/>
  <c r="BDK1671" i="1"/>
  <c r="BDJ1671" i="1"/>
  <c r="BDI1671" i="1"/>
  <c r="BDH1671" i="1"/>
  <c r="BDG1671" i="1"/>
  <c r="BDF1671" i="1"/>
  <c r="BDE1671" i="1"/>
  <c r="BDD1671" i="1"/>
  <c r="BDC1671" i="1"/>
  <c r="BDB1671" i="1"/>
  <c r="BDA1671" i="1"/>
  <c r="BCZ1671" i="1"/>
  <c r="BCY1671" i="1"/>
  <c r="BCX1671" i="1"/>
  <c r="BCW1671" i="1"/>
  <c r="BCV1671" i="1"/>
  <c r="BCU1671" i="1"/>
  <c r="BCT1671" i="1"/>
  <c r="BCS1671" i="1"/>
  <c r="BCR1671" i="1"/>
  <c r="BCQ1671" i="1"/>
  <c r="BCP1671" i="1"/>
  <c r="BCO1671" i="1"/>
  <c r="BCN1671" i="1"/>
  <c r="BCM1671" i="1"/>
  <c r="BCL1671" i="1"/>
  <c r="BCK1671" i="1"/>
  <c r="BCJ1671" i="1"/>
  <c r="BCI1671" i="1"/>
  <c r="BCH1671" i="1"/>
  <c r="BCG1671" i="1"/>
  <c r="BCF1671" i="1"/>
  <c r="BCE1671" i="1"/>
  <c r="BCD1671" i="1"/>
  <c r="BCC1671" i="1"/>
  <c r="BCB1671" i="1"/>
  <c r="BCA1671" i="1"/>
  <c r="BBZ1671" i="1"/>
  <c r="BBY1671" i="1"/>
  <c r="BBX1671" i="1"/>
  <c r="BBW1671" i="1"/>
  <c r="BBV1671" i="1"/>
  <c r="BBU1671" i="1"/>
  <c r="BBT1671" i="1"/>
  <c r="BBS1671" i="1"/>
  <c r="BBR1671" i="1"/>
  <c r="BBQ1671" i="1"/>
  <c r="BBP1671" i="1"/>
  <c r="BBO1671" i="1"/>
  <c r="BBN1671" i="1"/>
  <c r="BBM1671" i="1"/>
  <c r="BBL1671" i="1"/>
  <c r="BBK1671" i="1"/>
  <c r="BBJ1671" i="1"/>
  <c r="BBI1671" i="1"/>
  <c r="BBH1671" i="1"/>
  <c r="BBG1671" i="1"/>
  <c r="BBF1671" i="1"/>
  <c r="BBE1671" i="1"/>
  <c r="BBD1671" i="1"/>
  <c r="BBC1671" i="1"/>
  <c r="BBB1671" i="1"/>
  <c r="BBA1671" i="1"/>
  <c r="BAZ1671" i="1"/>
  <c r="BAY1671" i="1"/>
  <c r="BAX1671" i="1"/>
  <c r="BAW1671" i="1"/>
  <c r="BAV1671" i="1"/>
  <c r="BAU1671" i="1"/>
  <c r="BAT1671" i="1"/>
  <c r="BAS1671" i="1"/>
  <c r="BAR1671" i="1"/>
  <c r="BAQ1671" i="1"/>
  <c r="BAP1671" i="1"/>
  <c r="BAO1671" i="1"/>
  <c r="BAN1671" i="1"/>
  <c r="BAM1671" i="1"/>
  <c r="BAL1671" i="1"/>
  <c r="BAK1671" i="1"/>
  <c r="BAJ1671" i="1"/>
  <c r="BAI1671" i="1"/>
  <c r="BAH1671" i="1"/>
  <c r="BAG1671" i="1"/>
  <c r="BAF1671" i="1"/>
  <c r="BAE1671" i="1"/>
  <c r="BAD1671" i="1"/>
  <c r="BAC1671" i="1"/>
  <c r="BAB1671" i="1"/>
  <c r="BAA1671" i="1"/>
  <c r="AZZ1671" i="1"/>
  <c r="AZY1671" i="1"/>
  <c r="AZX1671" i="1"/>
  <c r="AZW1671" i="1"/>
  <c r="AZV1671" i="1"/>
  <c r="AZU1671" i="1"/>
  <c r="AZT1671" i="1"/>
  <c r="AZS1671" i="1"/>
  <c r="AZR1671" i="1"/>
  <c r="AZQ1671" i="1"/>
  <c r="AZP1671" i="1"/>
  <c r="AZO1671" i="1"/>
  <c r="AZN1671" i="1"/>
  <c r="AZM1671" i="1"/>
  <c r="AZL1671" i="1"/>
  <c r="AZK1671" i="1"/>
  <c r="AZJ1671" i="1"/>
  <c r="AZI1671" i="1"/>
  <c r="AZH1671" i="1"/>
  <c r="AZG1671" i="1"/>
  <c r="AZF1671" i="1"/>
  <c r="AZE1671" i="1"/>
  <c r="AZD1671" i="1"/>
  <c r="AZC1671" i="1"/>
  <c r="AZB1671" i="1"/>
  <c r="AZA1671" i="1"/>
  <c r="AYZ1671" i="1"/>
  <c r="AYY1671" i="1"/>
  <c r="AYX1671" i="1"/>
  <c r="AYW1671" i="1"/>
  <c r="AYV1671" i="1"/>
  <c r="AYU1671" i="1"/>
  <c r="AYT1671" i="1"/>
  <c r="AYS1671" i="1"/>
  <c r="AYR1671" i="1"/>
  <c r="AYQ1671" i="1"/>
  <c r="AYP1671" i="1"/>
  <c r="AYO1671" i="1"/>
  <c r="AYN1671" i="1"/>
  <c r="AYM1671" i="1"/>
  <c r="AYL1671" i="1"/>
  <c r="AYK1671" i="1"/>
  <c r="AYJ1671" i="1"/>
  <c r="AYI1671" i="1"/>
  <c r="AYH1671" i="1"/>
  <c r="AYG1671" i="1"/>
  <c r="AYF1671" i="1"/>
  <c r="AYE1671" i="1"/>
  <c r="AYD1671" i="1"/>
  <c r="AYC1671" i="1"/>
  <c r="AYB1671" i="1"/>
  <c r="AYA1671" i="1"/>
  <c r="AXZ1671" i="1"/>
  <c r="AXY1671" i="1"/>
  <c r="AXX1671" i="1"/>
  <c r="AXW1671" i="1"/>
  <c r="AXV1671" i="1"/>
  <c r="AXU1671" i="1"/>
  <c r="AXT1671" i="1"/>
  <c r="AXS1671" i="1"/>
  <c r="AXR1671" i="1"/>
  <c r="AXQ1671" i="1"/>
  <c r="AXP1671" i="1"/>
  <c r="AXO1671" i="1"/>
  <c r="AXN1671" i="1"/>
  <c r="AXM1671" i="1"/>
  <c r="AXL1671" i="1"/>
  <c r="AXK1671" i="1"/>
  <c r="AXJ1671" i="1"/>
  <c r="AXI1671" i="1"/>
  <c r="AXH1671" i="1"/>
  <c r="AXG1671" i="1"/>
  <c r="AXF1671" i="1"/>
  <c r="AXE1671" i="1"/>
  <c r="AXD1671" i="1"/>
  <c r="AXC1671" i="1"/>
  <c r="AXB1671" i="1"/>
  <c r="AXA1671" i="1"/>
  <c r="AWZ1671" i="1"/>
  <c r="AWY1671" i="1"/>
  <c r="AWX1671" i="1"/>
  <c r="AWW1671" i="1"/>
  <c r="AWV1671" i="1"/>
  <c r="AWU1671" i="1"/>
  <c r="AWT1671" i="1"/>
  <c r="AWS1671" i="1"/>
  <c r="AWR1671" i="1"/>
  <c r="AWQ1671" i="1"/>
  <c r="AWP1671" i="1"/>
  <c r="AWO1671" i="1"/>
  <c r="AWN1671" i="1"/>
  <c r="AWM1671" i="1"/>
  <c r="AWL1671" i="1"/>
  <c r="AWK1671" i="1"/>
  <c r="AWJ1671" i="1"/>
  <c r="AWI1671" i="1"/>
  <c r="AWH1671" i="1"/>
  <c r="AWG1671" i="1"/>
  <c r="AWF1671" i="1"/>
  <c r="AWE1671" i="1"/>
  <c r="AWD1671" i="1"/>
  <c r="AWC1671" i="1"/>
  <c r="AWB1671" i="1"/>
  <c r="AWA1671" i="1"/>
  <c r="AVZ1671" i="1"/>
  <c r="AVY1671" i="1"/>
  <c r="AVX1671" i="1"/>
  <c r="AVW1671" i="1"/>
  <c r="AVV1671" i="1"/>
  <c r="AVU1671" i="1"/>
  <c r="AVT1671" i="1"/>
  <c r="AVS1671" i="1"/>
  <c r="AVR1671" i="1"/>
  <c r="AVQ1671" i="1"/>
  <c r="AVP1671" i="1"/>
  <c r="AVO1671" i="1"/>
  <c r="AVN1671" i="1"/>
  <c r="AVM1671" i="1"/>
  <c r="AVL1671" i="1"/>
  <c r="AVK1671" i="1"/>
  <c r="AVJ1671" i="1"/>
  <c r="AVI1671" i="1"/>
  <c r="AVH1671" i="1"/>
  <c r="AVG1671" i="1"/>
  <c r="AVF1671" i="1"/>
  <c r="AVE1671" i="1"/>
  <c r="AVD1671" i="1"/>
  <c r="AVC1671" i="1"/>
  <c r="AVB1671" i="1"/>
  <c r="AVA1671" i="1"/>
  <c r="AUZ1671" i="1"/>
  <c r="AUY1671" i="1"/>
  <c r="AUX1671" i="1"/>
  <c r="AUW1671" i="1"/>
  <c r="AUV1671" i="1"/>
  <c r="AUU1671" i="1"/>
  <c r="AUT1671" i="1"/>
  <c r="AUS1671" i="1"/>
  <c r="AUR1671" i="1"/>
  <c r="AUQ1671" i="1"/>
  <c r="AUP1671" i="1"/>
  <c r="AUO1671" i="1"/>
  <c r="AUN1671" i="1"/>
  <c r="AUM1671" i="1"/>
  <c r="AUL1671" i="1"/>
  <c r="AUK1671" i="1"/>
  <c r="AUJ1671" i="1"/>
  <c r="AUI1671" i="1"/>
  <c r="AUH1671" i="1"/>
  <c r="AUG1671" i="1"/>
  <c r="AUF1671" i="1"/>
  <c r="AUE1671" i="1"/>
  <c r="AUD1671" i="1"/>
  <c r="AUC1671" i="1"/>
  <c r="AUB1671" i="1"/>
  <c r="AUA1671" i="1"/>
  <c r="ATZ1671" i="1"/>
  <c r="ATY1671" i="1"/>
  <c r="ATX1671" i="1"/>
  <c r="ATW1671" i="1"/>
  <c r="ATV1671" i="1"/>
  <c r="ATU1671" i="1"/>
  <c r="ATT1671" i="1"/>
  <c r="ATS1671" i="1"/>
  <c r="ATR1671" i="1"/>
  <c r="ATQ1671" i="1"/>
  <c r="ATP1671" i="1"/>
  <c r="ATO1671" i="1"/>
  <c r="ATN1671" i="1"/>
  <c r="ATM1671" i="1"/>
  <c r="ATL1671" i="1"/>
  <c r="ATK1671" i="1"/>
  <c r="ATJ1671" i="1"/>
  <c r="ATI1671" i="1"/>
  <c r="ATH1671" i="1"/>
  <c r="ATG1671" i="1"/>
  <c r="ATF1671" i="1"/>
  <c r="ATE1671" i="1"/>
  <c r="ATD1671" i="1"/>
  <c r="ATC1671" i="1"/>
  <c r="ATB1671" i="1"/>
  <c r="ATA1671" i="1"/>
  <c r="ASZ1671" i="1"/>
  <c r="ASY1671" i="1"/>
  <c r="ASX1671" i="1"/>
  <c r="ASW1671" i="1"/>
  <c r="ASV1671" i="1"/>
  <c r="ASU1671" i="1"/>
  <c r="AST1671" i="1"/>
  <c r="ASS1671" i="1"/>
  <c r="ASR1671" i="1"/>
  <c r="ASQ1671" i="1"/>
  <c r="ASP1671" i="1"/>
  <c r="ASO1671" i="1"/>
  <c r="ASN1671" i="1"/>
  <c r="ASM1671" i="1"/>
  <c r="ASL1671" i="1"/>
  <c r="ASK1671" i="1"/>
  <c r="ASJ1671" i="1"/>
  <c r="ASI1671" i="1"/>
  <c r="ASH1671" i="1"/>
  <c r="ASG1671" i="1"/>
  <c r="ASF1671" i="1"/>
  <c r="ASE1671" i="1"/>
  <c r="ASD1671" i="1"/>
  <c r="ASC1671" i="1"/>
  <c r="ASB1671" i="1"/>
  <c r="ASA1671" i="1"/>
  <c r="ARZ1671" i="1"/>
  <c r="ARY1671" i="1"/>
  <c r="ARX1671" i="1"/>
  <c r="ARW1671" i="1"/>
  <c r="ARV1671" i="1"/>
  <c r="ARU1671" i="1"/>
  <c r="ART1671" i="1"/>
  <c r="ARS1671" i="1"/>
  <c r="ARR1671" i="1"/>
  <c r="ARQ1671" i="1"/>
  <c r="ARP1671" i="1"/>
  <c r="ARO1671" i="1"/>
  <c r="ARN1671" i="1"/>
  <c r="ARM1671" i="1"/>
  <c r="ARL1671" i="1"/>
  <c r="ARK1671" i="1"/>
  <c r="ARJ1671" i="1"/>
  <c r="ARI1671" i="1"/>
  <c r="ARH1671" i="1"/>
  <c r="ARG1671" i="1"/>
  <c r="ARF1671" i="1"/>
  <c r="ARE1671" i="1"/>
  <c r="ARD1671" i="1"/>
  <c r="ARC1671" i="1"/>
  <c r="ARB1671" i="1"/>
  <c r="ARA1671" i="1"/>
  <c r="AQZ1671" i="1"/>
  <c r="AQY1671" i="1"/>
  <c r="AQX1671" i="1"/>
  <c r="AQW1671" i="1"/>
  <c r="AQV1671" i="1"/>
  <c r="AQU1671" i="1"/>
  <c r="AQT1671" i="1"/>
  <c r="AQS1671" i="1"/>
  <c r="AQR1671" i="1"/>
  <c r="AQQ1671" i="1"/>
  <c r="AQP1671" i="1"/>
  <c r="AQO1671" i="1"/>
  <c r="AQN1671" i="1"/>
  <c r="AQM1671" i="1"/>
  <c r="AQL1671" i="1"/>
  <c r="AQK1671" i="1"/>
  <c r="AQJ1671" i="1"/>
  <c r="AQI1671" i="1"/>
  <c r="AQH1671" i="1"/>
  <c r="AQG1671" i="1"/>
  <c r="AQF1671" i="1"/>
  <c r="AQE1671" i="1"/>
  <c r="AQD1671" i="1"/>
  <c r="AQC1671" i="1"/>
  <c r="AQB1671" i="1"/>
  <c r="AQA1671" i="1"/>
  <c r="APZ1671" i="1"/>
  <c r="APY1671" i="1"/>
  <c r="APX1671" i="1"/>
  <c r="APW1671" i="1"/>
  <c r="APV1671" i="1"/>
  <c r="APU1671" i="1"/>
  <c r="APT1671" i="1"/>
  <c r="APS1671" i="1"/>
  <c r="APR1671" i="1"/>
  <c r="APQ1671" i="1"/>
  <c r="APP1671" i="1"/>
  <c r="APO1671" i="1"/>
  <c r="APN1671" i="1"/>
  <c r="APM1671" i="1"/>
  <c r="APL1671" i="1"/>
  <c r="APK1671" i="1"/>
  <c r="APJ1671" i="1"/>
  <c r="API1671" i="1"/>
  <c r="APH1671" i="1"/>
  <c r="APG1671" i="1"/>
  <c r="APF1671" i="1"/>
  <c r="APE1671" i="1"/>
  <c r="APD1671" i="1"/>
  <c r="APC1671" i="1"/>
  <c r="APB1671" i="1"/>
  <c r="APA1671" i="1"/>
  <c r="AOZ1671" i="1"/>
  <c r="AOY1671" i="1"/>
  <c r="AOX1671" i="1"/>
  <c r="AOW1671" i="1"/>
  <c r="AOV1671" i="1"/>
  <c r="AOU1671" i="1"/>
  <c r="AOT1671" i="1"/>
  <c r="AOS1671" i="1"/>
  <c r="AOR1671" i="1"/>
  <c r="AOQ1671" i="1"/>
  <c r="AOP1671" i="1"/>
  <c r="AOO1671" i="1"/>
  <c r="AON1671" i="1"/>
  <c r="AOM1671" i="1"/>
  <c r="AOL1671" i="1"/>
  <c r="AOK1671" i="1"/>
  <c r="AOJ1671" i="1"/>
  <c r="AOI1671" i="1"/>
  <c r="AOH1671" i="1"/>
  <c r="AOG1671" i="1"/>
  <c r="AOF1671" i="1"/>
  <c r="AOE1671" i="1"/>
  <c r="AOD1671" i="1"/>
  <c r="AOC1671" i="1"/>
  <c r="AOB1671" i="1"/>
  <c r="AOA1671" i="1"/>
  <c r="ANZ1671" i="1"/>
  <c r="ANY1671" i="1"/>
  <c r="ANX1671" i="1"/>
  <c r="ANW1671" i="1"/>
  <c r="ANV1671" i="1"/>
  <c r="ANU1671" i="1"/>
  <c r="ANT1671" i="1"/>
  <c r="ANS1671" i="1"/>
  <c r="ANR1671" i="1"/>
  <c r="ANQ1671" i="1"/>
  <c r="ANP1671" i="1"/>
  <c r="ANO1671" i="1"/>
  <c r="ANN1671" i="1"/>
  <c r="ANM1671" i="1"/>
  <c r="ANL1671" i="1"/>
  <c r="ANK1671" i="1"/>
  <c r="ANJ1671" i="1"/>
  <c r="ANI1671" i="1"/>
  <c r="ANH1671" i="1"/>
  <c r="ANG1671" i="1"/>
  <c r="ANF1671" i="1"/>
  <c r="ANE1671" i="1"/>
  <c r="AND1671" i="1"/>
  <c r="ANC1671" i="1"/>
  <c r="ANB1671" i="1"/>
  <c r="ANA1671" i="1"/>
  <c r="AMZ1671" i="1"/>
  <c r="AMY1671" i="1"/>
  <c r="AMX1671" i="1"/>
  <c r="AMW1671" i="1"/>
  <c r="AMV1671" i="1"/>
  <c r="AMU1671" i="1"/>
  <c r="AMT1671" i="1"/>
  <c r="AMS1671" i="1"/>
  <c r="AMR1671" i="1"/>
  <c r="AMQ1671" i="1"/>
  <c r="AMP1671" i="1"/>
  <c r="AMO1671" i="1"/>
  <c r="AMN1671" i="1"/>
  <c r="AMM1671" i="1"/>
  <c r="AML1671" i="1"/>
  <c r="AMK1671" i="1"/>
  <c r="AMJ1671" i="1"/>
  <c r="AMI1671" i="1"/>
  <c r="AMH1671" i="1"/>
  <c r="AMG1671" i="1"/>
  <c r="AMF1671" i="1"/>
  <c r="AME1671" i="1"/>
  <c r="AMD1671" i="1"/>
  <c r="AMC1671" i="1"/>
  <c r="AMB1671" i="1"/>
  <c r="AMA1671" i="1"/>
  <c r="ALZ1671" i="1"/>
  <c r="ALY1671" i="1"/>
  <c r="ALX1671" i="1"/>
  <c r="ALW1671" i="1"/>
  <c r="ALV1671" i="1"/>
  <c r="ALU1671" i="1"/>
  <c r="ALT1671" i="1"/>
  <c r="ALS1671" i="1"/>
  <c r="ALR1671" i="1"/>
  <c r="ALQ1671" i="1"/>
  <c r="ALP1671" i="1"/>
  <c r="ALO1671" i="1"/>
  <c r="ALN1671" i="1"/>
  <c r="ALM1671" i="1"/>
  <c r="ALL1671" i="1"/>
  <c r="ALK1671" i="1"/>
  <c r="ALJ1671" i="1"/>
  <c r="ALI1671" i="1"/>
  <c r="ALH1671" i="1"/>
  <c r="ALG1671" i="1"/>
  <c r="ALF1671" i="1"/>
  <c r="ALE1671" i="1"/>
  <c r="ALD1671" i="1"/>
  <c r="ALC1671" i="1"/>
  <c r="ALB1671" i="1"/>
  <c r="ALA1671" i="1"/>
  <c r="AKZ1671" i="1"/>
  <c r="AKY1671" i="1"/>
  <c r="AKX1671" i="1"/>
  <c r="AKW1671" i="1"/>
  <c r="AKV1671" i="1"/>
  <c r="AKU1671" i="1"/>
  <c r="AKT1671" i="1"/>
  <c r="AKS1671" i="1"/>
  <c r="AKR1671" i="1"/>
  <c r="AKQ1671" i="1"/>
  <c r="AKP1671" i="1"/>
  <c r="AKO1671" i="1"/>
  <c r="AKN1671" i="1"/>
  <c r="AKM1671" i="1"/>
  <c r="AKL1671" i="1"/>
  <c r="AKK1671" i="1"/>
  <c r="AKJ1671" i="1"/>
  <c r="AKI1671" i="1"/>
  <c r="AKH1671" i="1"/>
  <c r="AKG1671" i="1"/>
  <c r="AKF1671" i="1"/>
  <c r="AKE1671" i="1"/>
  <c r="AKD1671" i="1"/>
  <c r="AKC1671" i="1"/>
  <c r="AKB1671" i="1"/>
  <c r="AKA1671" i="1"/>
  <c r="AJZ1671" i="1"/>
  <c r="AJY1671" i="1"/>
  <c r="AJX1671" i="1"/>
  <c r="AJW1671" i="1"/>
  <c r="AJV1671" i="1"/>
  <c r="AJU1671" i="1"/>
  <c r="AJT1671" i="1"/>
  <c r="AJS1671" i="1"/>
  <c r="AJR1671" i="1"/>
  <c r="AJQ1671" i="1"/>
  <c r="AJP1671" i="1"/>
  <c r="AJO1671" i="1"/>
  <c r="AJN1671" i="1"/>
  <c r="AJM1671" i="1"/>
  <c r="AJL1671" i="1"/>
  <c r="AJK1671" i="1"/>
  <c r="AJJ1671" i="1"/>
  <c r="AJI1671" i="1"/>
  <c r="AJH1671" i="1"/>
  <c r="AJG1671" i="1"/>
  <c r="AJF1671" i="1"/>
  <c r="AJE1671" i="1"/>
  <c r="AJD1671" i="1"/>
  <c r="AJC1671" i="1"/>
  <c r="AJB1671" i="1"/>
  <c r="AJA1671" i="1"/>
  <c r="AIZ1671" i="1"/>
  <c r="AIY1671" i="1"/>
  <c r="AIX1671" i="1"/>
  <c r="AIW1671" i="1"/>
  <c r="AIV1671" i="1"/>
  <c r="AIU1671" i="1"/>
  <c r="AIT1671" i="1"/>
  <c r="AIS1671" i="1"/>
  <c r="AIR1671" i="1"/>
  <c r="AIQ1671" i="1"/>
  <c r="AIP1671" i="1"/>
  <c r="AIO1671" i="1"/>
  <c r="AIN1671" i="1"/>
  <c r="AIM1671" i="1"/>
  <c r="AIL1671" i="1"/>
  <c r="AIK1671" i="1"/>
  <c r="AIJ1671" i="1"/>
  <c r="AII1671" i="1"/>
  <c r="AIH1671" i="1"/>
  <c r="AIG1671" i="1"/>
  <c r="AIF1671" i="1"/>
  <c r="AIE1671" i="1"/>
  <c r="AID1671" i="1"/>
  <c r="AIC1671" i="1"/>
  <c r="AIB1671" i="1"/>
  <c r="AIA1671" i="1"/>
  <c r="AHZ1671" i="1"/>
  <c r="AHY1671" i="1"/>
  <c r="AHX1671" i="1"/>
  <c r="AHW1671" i="1"/>
  <c r="AHV1671" i="1"/>
  <c r="AHU1671" i="1"/>
  <c r="AHT1671" i="1"/>
  <c r="AHS1671" i="1"/>
  <c r="AHR1671" i="1"/>
  <c r="AHQ1671" i="1"/>
  <c r="AHP1671" i="1"/>
  <c r="AHO1671" i="1"/>
  <c r="AHN1671" i="1"/>
  <c r="AHM1671" i="1"/>
  <c r="AHL1671" i="1"/>
  <c r="AHK1671" i="1"/>
  <c r="AHJ1671" i="1"/>
  <c r="AHI1671" i="1"/>
  <c r="AHH1671" i="1"/>
  <c r="AHG1671" i="1"/>
  <c r="AHF1671" i="1"/>
  <c r="AHE1671" i="1"/>
  <c r="AHD1671" i="1"/>
  <c r="AHC1671" i="1"/>
  <c r="AHB1671" i="1"/>
  <c r="AHA1671" i="1"/>
  <c r="AGZ1671" i="1"/>
  <c r="AGY1671" i="1"/>
  <c r="AGX1671" i="1"/>
  <c r="AGW1671" i="1"/>
  <c r="AGV1671" i="1"/>
  <c r="AGU1671" i="1"/>
  <c r="AGT1671" i="1"/>
  <c r="AGS1671" i="1"/>
  <c r="AGR1671" i="1"/>
  <c r="AGQ1671" i="1"/>
  <c r="AGP1671" i="1"/>
  <c r="AGO1671" i="1"/>
  <c r="AGN1671" i="1"/>
  <c r="AGM1671" i="1"/>
  <c r="AGL1671" i="1"/>
  <c r="AGK1671" i="1"/>
  <c r="AGJ1671" i="1"/>
  <c r="AGI1671" i="1"/>
  <c r="AGH1671" i="1"/>
  <c r="AGG1671" i="1"/>
  <c r="AGF1671" i="1"/>
  <c r="AGE1671" i="1"/>
  <c r="AGD1671" i="1"/>
  <c r="AGC1671" i="1"/>
  <c r="AGB1671" i="1"/>
  <c r="AGA1671" i="1"/>
  <c r="AFZ1671" i="1"/>
  <c r="AFY1671" i="1"/>
  <c r="AFX1671" i="1"/>
  <c r="AFW1671" i="1"/>
  <c r="AFV1671" i="1"/>
  <c r="AFU1671" i="1"/>
  <c r="AFT1671" i="1"/>
  <c r="AFS1671" i="1"/>
  <c r="AFR1671" i="1"/>
  <c r="AFQ1671" i="1"/>
  <c r="AFP1671" i="1"/>
  <c r="AFO1671" i="1"/>
  <c r="AFN1671" i="1"/>
  <c r="AFM1671" i="1"/>
  <c r="AFL1671" i="1"/>
  <c r="AFK1671" i="1"/>
  <c r="AFJ1671" i="1"/>
  <c r="AFI1671" i="1"/>
  <c r="AFH1671" i="1"/>
  <c r="AFG1671" i="1"/>
  <c r="AFF1671" i="1"/>
  <c r="AFE1671" i="1"/>
  <c r="AFD1671" i="1"/>
  <c r="AFC1671" i="1"/>
  <c r="AFB1671" i="1"/>
  <c r="AFA1671" i="1"/>
  <c r="AEZ1671" i="1"/>
  <c r="AEY1671" i="1"/>
  <c r="AEX1671" i="1"/>
  <c r="AEW1671" i="1"/>
  <c r="AEV1671" i="1"/>
  <c r="AEU1671" i="1"/>
  <c r="AET1671" i="1"/>
  <c r="AES1671" i="1"/>
  <c r="AER1671" i="1"/>
  <c r="AEQ1671" i="1"/>
  <c r="AEP1671" i="1"/>
  <c r="AEO1671" i="1"/>
  <c r="AEN1671" i="1"/>
  <c r="AEM1671" i="1"/>
  <c r="AEL1671" i="1"/>
  <c r="AEK1671" i="1"/>
  <c r="AEJ1671" i="1"/>
  <c r="AEI1671" i="1"/>
  <c r="AEH1671" i="1"/>
  <c r="AEG1671" i="1"/>
  <c r="AEF1671" i="1"/>
  <c r="AEE1671" i="1"/>
  <c r="AED1671" i="1"/>
  <c r="AEC1671" i="1"/>
  <c r="AEB1671" i="1"/>
  <c r="AEA1671" i="1"/>
  <c r="ADZ1671" i="1"/>
  <c r="ADY1671" i="1"/>
  <c r="ADX1671" i="1"/>
  <c r="ADW1671" i="1"/>
  <c r="ADV1671" i="1"/>
  <c r="ADU1671" i="1"/>
  <c r="ADT1671" i="1"/>
  <c r="ADS1671" i="1"/>
  <c r="ADR1671" i="1"/>
  <c r="ADQ1671" i="1"/>
  <c r="ADP1671" i="1"/>
  <c r="ADO1671" i="1"/>
  <c r="ADN1671" i="1"/>
  <c r="ADM1671" i="1"/>
  <c r="ADL1671" i="1"/>
  <c r="ADK1671" i="1"/>
  <c r="ADJ1671" i="1"/>
  <c r="ADI1671" i="1"/>
  <c r="ADH1671" i="1"/>
  <c r="ADG1671" i="1"/>
  <c r="ADF1671" i="1"/>
  <c r="ADE1671" i="1"/>
  <c r="ADD1671" i="1"/>
  <c r="ADC1671" i="1"/>
  <c r="ADB1671" i="1"/>
  <c r="ADA1671" i="1"/>
  <c r="ACZ1671" i="1"/>
  <c r="ACY1671" i="1"/>
  <c r="ACX1671" i="1"/>
  <c r="ACW1671" i="1"/>
  <c r="ACV1671" i="1"/>
  <c r="ACU1671" i="1"/>
  <c r="ACT1671" i="1"/>
  <c r="ACS1671" i="1"/>
  <c r="ACR1671" i="1"/>
  <c r="ACQ1671" i="1"/>
  <c r="ACP1671" i="1"/>
  <c r="ACO1671" i="1"/>
  <c r="ACN1671" i="1"/>
  <c r="ACM1671" i="1"/>
  <c r="ACL1671" i="1"/>
  <c r="ACK1671" i="1"/>
  <c r="ACJ1671" i="1"/>
  <c r="ACI1671" i="1"/>
  <c r="ACH1671" i="1"/>
  <c r="ACG1671" i="1"/>
  <c r="ACF1671" i="1"/>
  <c r="ACE1671" i="1"/>
  <c r="ACD1671" i="1"/>
  <c r="ACC1671" i="1"/>
  <c r="ACB1671" i="1"/>
  <c r="ACA1671" i="1"/>
  <c r="ABZ1671" i="1"/>
  <c r="ABY1671" i="1"/>
  <c r="ABX1671" i="1"/>
  <c r="ABW1671" i="1"/>
  <c r="ABV1671" i="1"/>
  <c r="ABU1671" i="1"/>
  <c r="ABT1671" i="1"/>
  <c r="ABS1671" i="1"/>
  <c r="ABR1671" i="1"/>
  <c r="ABQ1671" i="1"/>
  <c r="ABP1671" i="1"/>
  <c r="ABO1671" i="1"/>
  <c r="ABN1671" i="1"/>
  <c r="ABM1671" i="1"/>
  <c r="ABL1671" i="1"/>
  <c r="ABK1671" i="1"/>
  <c r="ABJ1671" i="1"/>
  <c r="ABI1671" i="1"/>
  <c r="ABH1671" i="1"/>
  <c r="ABG1671" i="1"/>
  <c r="ABF1671" i="1"/>
  <c r="ABE1671" i="1"/>
  <c r="ABD1671" i="1"/>
  <c r="ABC1671" i="1"/>
  <c r="ABB1671" i="1"/>
  <c r="ABA1671" i="1"/>
  <c r="AAZ1671" i="1"/>
  <c r="AAY1671" i="1"/>
  <c r="AAX1671" i="1"/>
  <c r="AAW1671" i="1"/>
  <c r="AAV1671" i="1"/>
  <c r="AAU1671" i="1"/>
  <c r="AAT1671" i="1"/>
  <c r="AAS1671" i="1"/>
  <c r="AAR1671" i="1"/>
  <c r="AAQ1671" i="1"/>
  <c r="AAP1671" i="1"/>
  <c r="AAO1671" i="1"/>
  <c r="AAN1671" i="1"/>
  <c r="AAM1671" i="1"/>
  <c r="AAL1671" i="1"/>
  <c r="AAK1671" i="1"/>
  <c r="AAJ1671" i="1"/>
  <c r="AAI1671" i="1"/>
  <c r="AAH1671" i="1"/>
  <c r="AAG1671" i="1"/>
  <c r="AAF1671" i="1"/>
  <c r="AAE1671" i="1"/>
  <c r="AAD1671" i="1"/>
  <c r="AAC1671" i="1"/>
  <c r="AAB1671" i="1"/>
  <c r="AAA1671" i="1"/>
  <c r="ZZ1671" i="1"/>
  <c r="ZY1671" i="1"/>
  <c r="ZX1671" i="1"/>
  <c r="ZW1671" i="1"/>
  <c r="ZV1671" i="1"/>
  <c r="ZU1671" i="1"/>
  <c r="ZT1671" i="1"/>
  <c r="ZS1671" i="1"/>
  <c r="ZR1671" i="1"/>
  <c r="ZQ1671" i="1"/>
  <c r="ZP1671" i="1"/>
  <c r="ZO1671" i="1"/>
  <c r="ZN1671" i="1"/>
  <c r="ZM1671" i="1"/>
  <c r="ZL1671" i="1"/>
  <c r="ZK1671" i="1"/>
  <c r="ZJ1671" i="1"/>
  <c r="ZI1671" i="1"/>
  <c r="ZH1671" i="1"/>
  <c r="ZG1671" i="1"/>
  <c r="ZF1671" i="1"/>
  <c r="ZE1671" i="1"/>
  <c r="ZD1671" i="1"/>
  <c r="ZC1671" i="1"/>
  <c r="ZB1671" i="1"/>
  <c r="ZA1671" i="1"/>
  <c r="YZ1671" i="1"/>
  <c r="YY1671" i="1"/>
  <c r="YX1671" i="1"/>
  <c r="YW1671" i="1"/>
  <c r="YV1671" i="1"/>
  <c r="YU1671" i="1"/>
  <c r="YT1671" i="1"/>
  <c r="YS1671" i="1"/>
  <c r="YR1671" i="1"/>
  <c r="YQ1671" i="1"/>
  <c r="YP1671" i="1"/>
  <c r="YO1671" i="1"/>
  <c r="YN1671" i="1"/>
  <c r="YM1671" i="1"/>
  <c r="YL1671" i="1"/>
  <c r="YK1671" i="1"/>
  <c r="YJ1671" i="1"/>
  <c r="YI1671" i="1"/>
  <c r="YH1671" i="1"/>
  <c r="YG1671" i="1"/>
  <c r="YF1671" i="1"/>
  <c r="YE1671" i="1"/>
  <c r="YD1671" i="1"/>
  <c r="YC1671" i="1"/>
  <c r="YB1671" i="1"/>
  <c r="YA1671" i="1"/>
  <c r="XZ1671" i="1"/>
  <c r="XY1671" i="1"/>
  <c r="XX1671" i="1"/>
  <c r="XW1671" i="1"/>
  <c r="XV1671" i="1"/>
  <c r="XU1671" i="1"/>
  <c r="XT1671" i="1"/>
  <c r="XS1671" i="1"/>
  <c r="XR1671" i="1"/>
  <c r="XQ1671" i="1"/>
  <c r="XP1671" i="1"/>
  <c r="XO1671" i="1"/>
  <c r="XN1671" i="1"/>
  <c r="XM1671" i="1"/>
  <c r="XL1671" i="1"/>
  <c r="XK1671" i="1"/>
  <c r="XJ1671" i="1"/>
  <c r="XI1671" i="1"/>
  <c r="XH1671" i="1"/>
  <c r="XG1671" i="1"/>
  <c r="XF1671" i="1"/>
  <c r="XE1671" i="1"/>
  <c r="XD1671" i="1"/>
  <c r="XC1671" i="1"/>
  <c r="XB1671" i="1"/>
  <c r="XA1671" i="1"/>
  <c r="WZ1671" i="1"/>
  <c r="WY1671" i="1"/>
  <c r="WX1671" i="1"/>
  <c r="WW1671" i="1"/>
  <c r="WV1671" i="1"/>
  <c r="WU1671" i="1"/>
  <c r="WT1671" i="1"/>
  <c r="WS1671" i="1"/>
  <c r="WR1671" i="1"/>
  <c r="WQ1671" i="1"/>
  <c r="WP1671" i="1"/>
  <c r="WO1671" i="1"/>
  <c r="WN1671" i="1"/>
  <c r="WM1671" i="1"/>
  <c r="WL1671" i="1"/>
  <c r="WK1671" i="1"/>
  <c r="WJ1671" i="1"/>
  <c r="WI1671" i="1"/>
  <c r="WH1671" i="1"/>
  <c r="WG1671" i="1"/>
  <c r="WF1671" i="1"/>
  <c r="WE1671" i="1"/>
  <c r="WD1671" i="1"/>
  <c r="WC1671" i="1"/>
  <c r="WB1671" i="1"/>
  <c r="WA1671" i="1"/>
  <c r="VZ1671" i="1"/>
  <c r="VY1671" i="1"/>
  <c r="VX1671" i="1"/>
  <c r="VW1671" i="1"/>
  <c r="VV1671" i="1"/>
  <c r="VU1671" i="1"/>
  <c r="VT1671" i="1"/>
  <c r="VS1671" i="1"/>
  <c r="VR1671" i="1"/>
  <c r="VQ1671" i="1"/>
  <c r="VP1671" i="1"/>
  <c r="VO1671" i="1"/>
  <c r="VN1671" i="1"/>
  <c r="VM1671" i="1"/>
  <c r="VL1671" i="1"/>
  <c r="VK1671" i="1"/>
  <c r="VJ1671" i="1"/>
  <c r="VI1671" i="1"/>
  <c r="VH1671" i="1"/>
  <c r="VG1671" i="1"/>
  <c r="VF1671" i="1"/>
  <c r="VE1671" i="1"/>
  <c r="VD1671" i="1"/>
  <c r="VC1671" i="1"/>
  <c r="VB1671" i="1"/>
  <c r="VA1671" i="1"/>
  <c r="UZ1671" i="1"/>
  <c r="UY1671" i="1"/>
  <c r="UX1671" i="1"/>
  <c r="UW1671" i="1"/>
  <c r="UV1671" i="1"/>
  <c r="UU1671" i="1"/>
  <c r="UT1671" i="1"/>
  <c r="US1671" i="1"/>
  <c r="UR1671" i="1"/>
  <c r="UQ1671" i="1"/>
  <c r="UP1671" i="1"/>
  <c r="UO1671" i="1"/>
  <c r="UN1671" i="1"/>
  <c r="UM1671" i="1"/>
  <c r="UL1671" i="1"/>
  <c r="UK1671" i="1"/>
  <c r="UJ1671" i="1"/>
  <c r="UI1671" i="1"/>
  <c r="UH1671" i="1"/>
  <c r="UG1671" i="1"/>
  <c r="UF1671" i="1"/>
  <c r="UE1671" i="1"/>
  <c r="UD1671" i="1"/>
  <c r="UC1671" i="1"/>
  <c r="UB1671" i="1"/>
  <c r="UA1671" i="1"/>
  <c r="TZ1671" i="1"/>
  <c r="TY1671" i="1"/>
  <c r="TX1671" i="1"/>
  <c r="TW1671" i="1"/>
  <c r="TV1671" i="1"/>
  <c r="TU1671" i="1"/>
  <c r="TT1671" i="1"/>
  <c r="TS1671" i="1"/>
  <c r="TR1671" i="1"/>
  <c r="TQ1671" i="1"/>
  <c r="TP1671" i="1"/>
  <c r="TO1671" i="1"/>
  <c r="TN1671" i="1"/>
  <c r="TM1671" i="1"/>
  <c r="TL1671" i="1"/>
  <c r="TK1671" i="1"/>
  <c r="TJ1671" i="1"/>
  <c r="TI1671" i="1"/>
  <c r="TH1671" i="1"/>
  <c r="TG1671" i="1"/>
  <c r="TF1671" i="1"/>
  <c r="TE1671" i="1"/>
  <c r="TD1671" i="1"/>
  <c r="TC1671" i="1"/>
  <c r="TB1671" i="1"/>
  <c r="TA1671" i="1"/>
  <c r="SZ1671" i="1"/>
  <c r="SY1671" i="1"/>
  <c r="SX1671" i="1"/>
  <c r="SW1671" i="1"/>
  <c r="SV1671" i="1"/>
  <c r="SU1671" i="1"/>
  <c r="ST1671" i="1"/>
  <c r="SS1671" i="1"/>
  <c r="SR1671" i="1"/>
  <c r="SQ1671" i="1"/>
  <c r="SP1671" i="1"/>
  <c r="SO1671" i="1"/>
  <c r="SN1671" i="1"/>
  <c r="SM1671" i="1"/>
  <c r="SL1671" i="1"/>
  <c r="SK1671" i="1"/>
  <c r="SJ1671" i="1"/>
  <c r="SI1671" i="1"/>
  <c r="SH1671" i="1"/>
  <c r="SG1671" i="1"/>
  <c r="SF1671" i="1"/>
  <c r="SE1671" i="1"/>
  <c r="SD1671" i="1"/>
  <c r="SC1671" i="1"/>
  <c r="SB1671" i="1"/>
  <c r="SA1671" i="1"/>
  <c r="RZ1671" i="1"/>
  <c r="RY1671" i="1"/>
  <c r="RX1671" i="1"/>
  <c r="RW1671" i="1"/>
  <c r="RV1671" i="1"/>
  <c r="RU1671" i="1"/>
  <c r="RT1671" i="1"/>
  <c r="RS1671" i="1"/>
  <c r="RR1671" i="1"/>
  <c r="RQ1671" i="1"/>
  <c r="RP1671" i="1"/>
  <c r="RO1671" i="1"/>
  <c r="RN1671" i="1"/>
  <c r="RM1671" i="1"/>
  <c r="RL1671" i="1"/>
  <c r="RK1671" i="1"/>
  <c r="RJ1671" i="1"/>
  <c r="RI1671" i="1"/>
  <c r="RH1671" i="1"/>
  <c r="RG1671" i="1"/>
  <c r="RF1671" i="1"/>
  <c r="RE1671" i="1"/>
  <c r="RD1671" i="1"/>
  <c r="RC1671" i="1"/>
  <c r="RB1671" i="1"/>
  <c r="RA1671" i="1"/>
  <c r="QZ1671" i="1"/>
  <c r="QY1671" i="1"/>
  <c r="QX1671" i="1"/>
  <c r="QW1671" i="1"/>
  <c r="QV1671" i="1"/>
  <c r="QU1671" i="1"/>
  <c r="QT1671" i="1"/>
  <c r="QS1671" i="1"/>
  <c r="QR1671" i="1"/>
  <c r="QQ1671" i="1"/>
  <c r="QP1671" i="1"/>
  <c r="QO1671" i="1"/>
  <c r="QN1671" i="1"/>
  <c r="QM1671" i="1"/>
  <c r="QL1671" i="1"/>
  <c r="QK1671" i="1"/>
  <c r="QJ1671" i="1"/>
  <c r="QI1671" i="1"/>
  <c r="QH1671" i="1"/>
  <c r="QG1671" i="1"/>
  <c r="QF1671" i="1"/>
  <c r="QE1671" i="1"/>
  <c r="QD1671" i="1"/>
  <c r="QC1671" i="1"/>
  <c r="QB1671" i="1"/>
  <c r="QA1671" i="1"/>
  <c r="PZ1671" i="1"/>
  <c r="PY1671" i="1"/>
  <c r="PX1671" i="1"/>
  <c r="PW1671" i="1"/>
  <c r="PV1671" i="1"/>
  <c r="PU1671" i="1"/>
  <c r="PT1671" i="1"/>
  <c r="PS1671" i="1"/>
  <c r="PR1671" i="1"/>
  <c r="PQ1671" i="1"/>
  <c r="PP1671" i="1"/>
  <c r="PO1671" i="1"/>
  <c r="PN1671" i="1"/>
  <c r="PM1671" i="1"/>
  <c r="PL1671" i="1"/>
  <c r="PK1671" i="1"/>
  <c r="PJ1671" i="1"/>
  <c r="PI1671" i="1"/>
  <c r="PH1671" i="1"/>
  <c r="PG1671" i="1"/>
  <c r="PF1671" i="1"/>
  <c r="PE1671" i="1"/>
  <c r="PD1671" i="1"/>
  <c r="PC1671" i="1"/>
  <c r="PB1671" i="1"/>
  <c r="PA1671" i="1"/>
  <c r="OZ1671" i="1"/>
  <c r="OY1671" i="1"/>
  <c r="OX1671" i="1"/>
  <c r="OW1671" i="1"/>
  <c r="OV1671" i="1"/>
  <c r="OU1671" i="1"/>
  <c r="OT1671" i="1"/>
  <c r="OS1671" i="1"/>
  <c r="OR1671" i="1"/>
  <c r="OQ1671" i="1"/>
  <c r="OP1671" i="1"/>
  <c r="OO1671" i="1"/>
  <c r="ON1671" i="1"/>
  <c r="OM1671" i="1"/>
  <c r="OL1671" i="1"/>
  <c r="OK1671" i="1"/>
  <c r="OJ1671" i="1"/>
  <c r="OI1671" i="1"/>
  <c r="OH1671" i="1"/>
  <c r="OG1671" i="1"/>
  <c r="OF1671" i="1"/>
  <c r="OE1671" i="1"/>
  <c r="OD1671" i="1"/>
  <c r="OC1671" i="1"/>
  <c r="OB1671" i="1"/>
  <c r="OA1671" i="1"/>
  <c r="NZ1671" i="1"/>
  <c r="NY1671" i="1"/>
  <c r="NX1671" i="1"/>
  <c r="NW1671" i="1"/>
  <c r="NV1671" i="1"/>
  <c r="NU1671" i="1"/>
  <c r="NT1671" i="1"/>
  <c r="NS1671" i="1"/>
  <c r="NR1671" i="1"/>
  <c r="NQ1671" i="1"/>
  <c r="NP1671" i="1"/>
  <c r="NO1671" i="1"/>
  <c r="NN1671" i="1"/>
  <c r="NM1671" i="1"/>
  <c r="NL1671" i="1"/>
  <c r="NK1671" i="1"/>
  <c r="NJ1671" i="1"/>
  <c r="NI1671" i="1"/>
  <c r="NH1671" i="1"/>
  <c r="NG1671" i="1"/>
  <c r="NF1671" i="1"/>
  <c r="NE1671" i="1"/>
  <c r="ND1671" i="1"/>
  <c r="NC1671" i="1"/>
  <c r="NB1671" i="1"/>
  <c r="NA1671" i="1"/>
  <c r="MZ1671" i="1"/>
  <c r="MY1671" i="1"/>
  <c r="MX1671" i="1"/>
  <c r="MW1671" i="1"/>
  <c r="MV1671" i="1"/>
  <c r="MU1671" i="1"/>
  <c r="MT1671" i="1"/>
  <c r="MS1671" i="1"/>
  <c r="MR1671" i="1"/>
  <c r="MQ1671" i="1"/>
  <c r="MP1671" i="1"/>
  <c r="MO1671" i="1"/>
  <c r="MN1671" i="1"/>
  <c r="MM1671" i="1"/>
  <c r="ML1671" i="1"/>
  <c r="MK1671" i="1"/>
  <c r="MJ1671" i="1"/>
  <c r="MI1671" i="1"/>
  <c r="MH1671" i="1"/>
  <c r="MG1671" i="1"/>
  <c r="MF1671" i="1"/>
  <c r="ME1671" i="1"/>
  <c r="MD1671" i="1"/>
  <c r="MC1671" i="1"/>
  <c r="MB1671" i="1"/>
  <c r="MA1671" i="1"/>
  <c r="LZ1671" i="1"/>
  <c r="LY1671" i="1"/>
  <c r="LX1671" i="1"/>
  <c r="LW1671" i="1"/>
  <c r="LV1671" i="1"/>
  <c r="LU1671" i="1"/>
  <c r="LT1671" i="1"/>
  <c r="LS1671" i="1"/>
  <c r="LR1671" i="1"/>
  <c r="LQ1671" i="1"/>
  <c r="LP1671" i="1"/>
  <c r="LO1671" i="1"/>
  <c r="LN1671" i="1"/>
  <c r="LM1671" i="1"/>
  <c r="LL1671" i="1"/>
  <c r="LK1671" i="1"/>
  <c r="LJ1671" i="1"/>
  <c r="LI1671" i="1"/>
  <c r="LH1671" i="1"/>
  <c r="LG1671" i="1"/>
  <c r="LF1671" i="1"/>
  <c r="LE1671" i="1"/>
  <c r="LD1671" i="1"/>
  <c r="LC1671" i="1"/>
  <c r="LB1671" i="1"/>
  <c r="LA1671" i="1"/>
  <c r="KZ1671" i="1"/>
  <c r="KY1671" i="1"/>
  <c r="KX1671" i="1"/>
  <c r="KW1671" i="1"/>
  <c r="KV1671" i="1"/>
  <c r="KU1671" i="1"/>
  <c r="KT1671" i="1"/>
  <c r="KS1671" i="1"/>
  <c r="KR1671" i="1"/>
  <c r="KQ1671" i="1"/>
  <c r="KP1671" i="1"/>
  <c r="KO1671" i="1"/>
  <c r="KN1671" i="1"/>
  <c r="KM1671" i="1"/>
  <c r="KL1671" i="1"/>
  <c r="KK1671" i="1"/>
  <c r="KJ1671" i="1"/>
  <c r="KI1671" i="1"/>
  <c r="KH1671" i="1"/>
  <c r="KG1671" i="1"/>
  <c r="KF1671" i="1"/>
  <c r="KE1671" i="1"/>
  <c r="KD1671" i="1"/>
  <c r="KC1671" i="1"/>
  <c r="KB1671" i="1"/>
  <c r="KA1671" i="1"/>
  <c r="JZ1671" i="1"/>
  <c r="JY1671" i="1"/>
  <c r="JX1671" i="1"/>
  <c r="JW1671" i="1"/>
  <c r="JV1671" i="1"/>
  <c r="JU1671" i="1"/>
  <c r="JT1671" i="1"/>
  <c r="JS1671" i="1"/>
  <c r="JR1671" i="1"/>
  <c r="JQ1671" i="1"/>
  <c r="JP1671" i="1"/>
  <c r="JO1671" i="1"/>
  <c r="JN1671" i="1"/>
  <c r="JM1671" i="1"/>
  <c r="JL1671" i="1"/>
  <c r="JK1671" i="1"/>
  <c r="JJ1671" i="1"/>
  <c r="JI1671" i="1"/>
  <c r="JH1671" i="1"/>
  <c r="JG1671" i="1"/>
  <c r="JF1671" i="1"/>
  <c r="JE1671" i="1"/>
  <c r="JD1671" i="1"/>
  <c r="JC1671" i="1"/>
  <c r="JB1671" i="1"/>
  <c r="JA1671" i="1"/>
  <c r="IZ1671" i="1"/>
  <c r="IY1671" i="1"/>
  <c r="IX1671" i="1"/>
  <c r="IW1671" i="1"/>
  <c r="IV1671" i="1"/>
  <c r="IU1671" i="1"/>
  <c r="IT1671" i="1"/>
  <c r="IS1671" i="1"/>
  <c r="IR1671" i="1"/>
  <c r="IQ1671" i="1"/>
  <c r="IP1671" i="1"/>
  <c r="IO1671" i="1"/>
  <c r="IN1671" i="1"/>
  <c r="IM1671" i="1"/>
  <c r="IL1671" i="1"/>
  <c r="IK1671" i="1"/>
  <c r="IJ1671" i="1"/>
  <c r="II1671" i="1"/>
  <c r="IH1671" i="1"/>
  <c r="IG1671" i="1"/>
  <c r="IF1671" i="1"/>
  <c r="IE1671" i="1"/>
  <c r="ID1671" i="1"/>
  <c r="IC1671" i="1"/>
  <c r="IB1671" i="1"/>
  <c r="IA1671" i="1"/>
  <c r="HZ1671" i="1"/>
  <c r="HY1671" i="1"/>
  <c r="HX1671" i="1"/>
  <c r="HW1671" i="1"/>
  <c r="HV1671" i="1"/>
  <c r="HU1671" i="1"/>
  <c r="HT1671" i="1"/>
  <c r="HS1671" i="1"/>
  <c r="HR1671" i="1"/>
  <c r="HQ1671" i="1"/>
  <c r="HP1671" i="1"/>
  <c r="HO1671" i="1"/>
  <c r="HN1671" i="1"/>
  <c r="HM1671" i="1"/>
  <c r="HL1671" i="1"/>
  <c r="HK1671" i="1"/>
  <c r="HJ1671" i="1"/>
  <c r="HI1671" i="1"/>
  <c r="HH1671" i="1"/>
  <c r="HG1671" i="1"/>
  <c r="HF1671" i="1"/>
  <c r="HE1671" i="1"/>
  <c r="HD1671" i="1"/>
  <c r="HC1671" i="1"/>
  <c r="HB1671" i="1"/>
  <c r="HA1671" i="1"/>
  <c r="GZ1671" i="1"/>
  <c r="GY1671" i="1"/>
  <c r="GX1671" i="1"/>
  <c r="GW1671" i="1"/>
  <c r="GV1671" i="1"/>
  <c r="GU1671" i="1"/>
  <c r="GT1671" i="1"/>
  <c r="GS1671" i="1"/>
  <c r="GR1671" i="1"/>
  <c r="GQ1671" i="1"/>
  <c r="GP1671" i="1"/>
  <c r="GO1671" i="1"/>
  <c r="GN1671" i="1"/>
  <c r="GM1671" i="1"/>
  <c r="GL1671" i="1"/>
  <c r="GK1671" i="1"/>
  <c r="GJ1671" i="1"/>
  <c r="GI1671" i="1"/>
  <c r="GH1671" i="1"/>
  <c r="GG1671" i="1"/>
  <c r="GF1671" i="1"/>
  <c r="GE1671" i="1"/>
  <c r="GD1671" i="1"/>
  <c r="GC1671" i="1"/>
  <c r="GB1671" i="1"/>
  <c r="GA1671" i="1"/>
  <c r="FZ1671" i="1"/>
  <c r="FY1671" i="1"/>
  <c r="FX1671" i="1"/>
  <c r="FW1671" i="1"/>
  <c r="FV1671" i="1"/>
  <c r="FU1671" i="1"/>
  <c r="FT1671" i="1"/>
  <c r="FS1671" i="1"/>
  <c r="FR1671" i="1"/>
  <c r="FQ1671" i="1"/>
  <c r="FP1671" i="1"/>
  <c r="FO1671" i="1"/>
  <c r="FN1671" i="1"/>
  <c r="FM1671" i="1"/>
  <c r="FL1671" i="1"/>
  <c r="FK1671" i="1"/>
  <c r="FJ1671" i="1"/>
  <c r="FI1671" i="1"/>
  <c r="FH1671" i="1"/>
  <c r="FG1671" i="1"/>
  <c r="FF1671" i="1"/>
  <c r="FE1671" i="1"/>
  <c r="FD1671" i="1"/>
  <c r="FC1671" i="1"/>
  <c r="FB1671" i="1"/>
  <c r="FA1671" i="1"/>
  <c r="EZ1671" i="1"/>
  <c r="EY1671" i="1"/>
  <c r="EX1671" i="1"/>
  <c r="EW1671" i="1"/>
  <c r="EV1671" i="1"/>
  <c r="EU1671" i="1"/>
  <c r="ET1671" i="1"/>
  <c r="ES1671" i="1"/>
  <c r="ER1671" i="1"/>
  <c r="EQ1671" i="1"/>
  <c r="EP1671" i="1"/>
  <c r="EO1671" i="1"/>
  <c r="EN1671" i="1"/>
  <c r="EM1671" i="1"/>
  <c r="EL1671" i="1"/>
  <c r="EK1671" i="1"/>
  <c r="EJ1671" i="1"/>
  <c r="EI1671" i="1"/>
  <c r="EH1671" i="1"/>
  <c r="EG1671" i="1"/>
  <c r="EF1671" i="1"/>
  <c r="EE1671" i="1"/>
  <c r="ED1671" i="1"/>
  <c r="EC1671" i="1"/>
  <c r="EB1671" i="1"/>
  <c r="EA1671" i="1"/>
  <c r="DZ1671" i="1"/>
  <c r="DY1671" i="1"/>
  <c r="DX1671" i="1"/>
  <c r="DW1671" i="1"/>
  <c r="DV1671" i="1"/>
  <c r="DU1671" i="1"/>
  <c r="DT1671" i="1"/>
  <c r="DS1671" i="1"/>
  <c r="DR1671" i="1"/>
  <c r="DQ1671" i="1"/>
  <c r="DP1671" i="1"/>
  <c r="DO1671" i="1"/>
  <c r="DN1671" i="1"/>
  <c r="DM1671" i="1"/>
  <c r="DL1671" i="1"/>
  <c r="DK1671" i="1"/>
  <c r="DJ1671" i="1"/>
  <c r="DI1671" i="1"/>
  <c r="DH1671" i="1"/>
  <c r="DG1671" i="1"/>
  <c r="DF1671" i="1"/>
  <c r="DE1671" i="1"/>
  <c r="DD1671" i="1"/>
  <c r="DC1671" i="1"/>
  <c r="DB1671" i="1"/>
  <c r="DA1671" i="1"/>
  <c r="CZ1671" i="1"/>
  <c r="CY1671" i="1"/>
  <c r="CX1671" i="1"/>
  <c r="CW1671" i="1"/>
  <c r="CV1671" i="1"/>
  <c r="CU1671" i="1"/>
  <c r="CT1671" i="1"/>
  <c r="CS1671" i="1"/>
  <c r="CR1671" i="1"/>
  <c r="CQ1671" i="1"/>
  <c r="CP1671" i="1"/>
  <c r="CO1671" i="1"/>
  <c r="CN1671" i="1"/>
  <c r="CM1671" i="1"/>
  <c r="CL1671" i="1"/>
  <c r="CK1671" i="1"/>
  <c r="CJ1671" i="1"/>
  <c r="CI1671" i="1"/>
  <c r="CH1671" i="1"/>
  <c r="CG1671" i="1"/>
  <c r="CF1671" i="1"/>
  <c r="CE1671" i="1"/>
  <c r="CD1671" i="1"/>
  <c r="CC1671" i="1"/>
  <c r="CB1671" i="1"/>
  <c r="CA1671" i="1"/>
  <c r="BZ1671" i="1"/>
  <c r="BY1671" i="1"/>
  <c r="BX1671" i="1"/>
  <c r="BW1671" i="1"/>
  <c r="BV1671" i="1"/>
  <c r="BU1671" i="1"/>
  <c r="BT1671" i="1"/>
  <c r="BS1671" i="1"/>
  <c r="BR1671" i="1"/>
  <c r="BQ1671" i="1"/>
  <c r="BP1671" i="1"/>
  <c r="BO1671" i="1"/>
  <c r="BN1671" i="1"/>
  <c r="BM1671" i="1"/>
  <c r="BL1671" i="1"/>
  <c r="BK1671" i="1"/>
  <c r="BJ1671" i="1"/>
  <c r="BI1671" i="1"/>
  <c r="BH1671" i="1"/>
  <c r="BG1671" i="1"/>
  <c r="BF1671" i="1"/>
  <c r="BE1671" i="1"/>
  <c r="BD1671" i="1"/>
  <c r="BC1671" i="1"/>
  <c r="BB1671" i="1"/>
  <c r="BA1671" i="1"/>
  <c r="AZ1671" i="1"/>
  <c r="AY1671" i="1"/>
  <c r="AX1671" i="1"/>
  <c r="AW1671" i="1"/>
  <c r="AV1671" i="1"/>
  <c r="AU1671" i="1"/>
  <c r="AT1671" i="1"/>
  <c r="AS1671" i="1"/>
  <c r="AR1671" i="1"/>
  <c r="AQ1671" i="1"/>
  <c r="AP1671" i="1"/>
  <c r="AO1671" i="1"/>
  <c r="AN1671" i="1"/>
  <c r="AM1671" i="1"/>
  <c r="AL1671" i="1"/>
  <c r="AK1671" i="1"/>
  <c r="AJ1671" i="1"/>
  <c r="AI1671" i="1"/>
  <c r="AH1671" i="1"/>
  <c r="AG1671" i="1"/>
  <c r="AF1671" i="1"/>
  <c r="AE1671" i="1"/>
  <c r="AD1671" i="1"/>
  <c r="AC1671" i="1"/>
  <c r="AB1671" i="1"/>
  <c r="AA1671" i="1"/>
  <c r="Z1671" i="1"/>
  <c r="R1671" i="1"/>
  <c r="A1671" i="1"/>
  <c r="M1637" i="1"/>
  <c r="L1637" i="1"/>
  <c r="J1637" i="1"/>
  <c r="I1637" i="1"/>
  <c r="G1637" i="1"/>
  <c r="E1637" i="1"/>
  <c r="L1636" i="1"/>
  <c r="J1636" i="1"/>
  <c r="I1636" i="1"/>
  <c r="G1636" i="1"/>
  <c r="E1636" i="1"/>
  <c r="M1635" i="1"/>
  <c r="L1635" i="1"/>
  <c r="J1635" i="1"/>
  <c r="I1635" i="1"/>
  <c r="G1635" i="1"/>
  <c r="E1635" i="1"/>
  <c r="M1634" i="1"/>
  <c r="L1634" i="1"/>
  <c r="J1634" i="1"/>
  <c r="I1634" i="1"/>
  <c r="G1634" i="1"/>
  <c r="E1634" i="1"/>
  <c r="M1633" i="1"/>
  <c r="L1633" i="1"/>
  <c r="J1633" i="1"/>
  <c r="I1633" i="1"/>
  <c r="G1633" i="1"/>
  <c r="E1633" i="1"/>
  <c r="M1632" i="1"/>
  <c r="L1632" i="1"/>
  <c r="J1632" i="1"/>
  <c r="I1632" i="1"/>
  <c r="G1632" i="1"/>
  <c r="E1632" i="1"/>
  <c r="M1631" i="1"/>
  <c r="L1631" i="1"/>
  <c r="J1631" i="1"/>
  <c r="I1631" i="1"/>
  <c r="G1631" i="1"/>
  <c r="E1631" i="1"/>
  <c r="S1630" i="1"/>
  <c r="R1630" i="1"/>
  <c r="L1630" i="1"/>
  <c r="J1630" i="1"/>
  <c r="I1630" i="1"/>
  <c r="G1630" i="1"/>
  <c r="E1630" i="1"/>
  <c r="L1629" i="1"/>
  <c r="J1629" i="1"/>
  <c r="I1629" i="1"/>
  <c r="G1629" i="1"/>
  <c r="E1629" i="1"/>
  <c r="R1628" i="1"/>
  <c r="M1628" i="1"/>
  <c r="L1628" i="1"/>
  <c r="J1628" i="1"/>
  <c r="I1628" i="1"/>
  <c r="G1628" i="1"/>
  <c r="E1628" i="1"/>
  <c r="W1619" i="1"/>
  <c r="W1610" i="1"/>
  <c r="V1610" i="1"/>
  <c r="P1610" i="1"/>
  <c r="O1610" i="1"/>
  <c r="N1610" i="1"/>
  <c r="M1610" i="1"/>
  <c r="L1610" i="1"/>
  <c r="K1610" i="1"/>
  <c r="X1609" i="1"/>
  <c r="W1609" i="1"/>
  <c r="V1609" i="1"/>
  <c r="X1608" i="1"/>
  <c r="W1608" i="1"/>
  <c r="V1608" i="1"/>
  <c r="X1607" i="1"/>
  <c r="W1607" i="1"/>
  <c r="V1607" i="1"/>
  <c r="P1606" i="1"/>
  <c r="O1606" i="1"/>
  <c r="N1606" i="1"/>
  <c r="M1606" i="1"/>
  <c r="L1606" i="1"/>
  <c r="K1606" i="1"/>
  <c r="X1605" i="1"/>
  <c r="W1605" i="1"/>
  <c r="V1605" i="1"/>
  <c r="X1604" i="1"/>
  <c r="W1604" i="1"/>
  <c r="V1604" i="1"/>
  <c r="X1603" i="1"/>
  <c r="W1603" i="1"/>
  <c r="V1603" i="1"/>
  <c r="W2014" i="1"/>
  <c r="M1701" i="1"/>
  <c r="R2113" i="1" l="1"/>
  <c r="R2032" i="1"/>
  <c r="P1926" i="1"/>
  <c r="O1689" i="1"/>
  <c r="N1848" i="1"/>
  <c r="O1848" i="1"/>
  <c r="K2006" i="1"/>
  <c r="N1926" i="1"/>
  <c r="O1926" i="1"/>
  <c r="M1400" i="1"/>
  <c r="R1329" i="1"/>
  <c r="K173" i="1"/>
  <c r="M1768" i="1"/>
  <c r="M840" i="1"/>
  <c r="M520" i="1"/>
  <c r="O1768" i="1"/>
  <c r="R1717" i="1"/>
  <c r="I1717" i="1"/>
  <c r="M253" i="1"/>
  <c r="K1689" i="1"/>
  <c r="K1848" i="1"/>
  <c r="M1926" i="1"/>
  <c r="N1689" i="1"/>
  <c r="L1926" i="1"/>
  <c r="E1952" i="1"/>
  <c r="L1952" i="1"/>
  <c r="G1952" i="1"/>
  <c r="I1329" i="1"/>
  <c r="N1371" i="1"/>
  <c r="K1371" i="1"/>
  <c r="O1371" i="1"/>
  <c r="J1400" i="1"/>
  <c r="L1400" i="1"/>
  <c r="O2006" i="1"/>
  <c r="L2006" i="1"/>
  <c r="P2006" i="1"/>
  <c r="J2032" i="1"/>
  <c r="E2032" i="1"/>
  <c r="M2086" i="1"/>
  <c r="N813" i="1"/>
  <c r="N1452" i="1"/>
  <c r="G280" i="1"/>
  <c r="L199" i="1"/>
  <c r="P493" i="1"/>
  <c r="P1768" i="1"/>
  <c r="I1795" i="1"/>
  <c r="R1001" i="1"/>
  <c r="M1848" i="1"/>
  <c r="K1926" i="1"/>
  <c r="N1611" i="1"/>
  <c r="R1875" i="1"/>
  <c r="M1717" i="1"/>
  <c r="E1329" i="1"/>
  <c r="P1689" i="1"/>
  <c r="X1688" i="1"/>
  <c r="E1717" i="1"/>
  <c r="J1875" i="1"/>
  <c r="L1875" i="1"/>
  <c r="G1875" i="1"/>
  <c r="X1925" i="1"/>
  <c r="I1952" i="1"/>
  <c r="J1952" i="1"/>
  <c r="M1952" i="1"/>
  <c r="L1329" i="1"/>
  <c r="L1371" i="1"/>
  <c r="P1371" i="1"/>
  <c r="X1370" i="1"/>
  <c r="G1400" i="1"/>
  <c r="I1400" i="1"/>
  <c r="E1400" i="1"/>
  <c r="M2006" i="1"/>
  <c r="N2006" i="1"/>
  <c r="G2032" i="1"/>
  <c r="M2032" i="1"/>
  <c r="I2032" i="1"/>
  <c r="L2032" i="1"/>
  <c r="N97" i="1"/>
  <c r="M1371" i="1"/>
  <c r="M97" i="1"/>
  <c r="N493" i="1"/>
  <c r="X492" i="1"/>
  <c r="X1847" i="1"/>
  <c r="X2005" i="1"/>
  <c r="S1638" i="1"/>
  <c r="L1689" i="1"/>
  <c r="J1717" i="1"/>
  <c r="L1848" i="1"/>
  <c r="P1848" i="1"/>
  <c r="M333" i="1"/>
  <c r="N173" i="1"/>
  <c r="L493" i="1"/>
  <c r="E520" i="1"/>
  <c r="L1768" i="1"/>
  <c r="E1795" i="1"/>
  <c r="L1795" i="1"/>
  <c r="P974" i="1"/>
  <c r="N333" i="1"/>
  <c r="S360" i="1"/>
  <c r="O173" i="1"/>
  <c r="R199" i="1"/>
  <c r="E199" i="1"/>
  <c r="M493" i="1"/>
  <c r="L520" i="1"/>
  <c r="M1689" i="1"/>
  <c r="L1717" i="1"/>
  <c r="G1717" i="1"/>
  <c r="E1875" i="1"/>
  <c r="I1875" i="1"/>
  <c r="R1952" i="1"/>
  <c r="G1329" i="1"/>
  <c r="E2113" i="1"/>
  <c r="L2113" i="1"/>
  <c r="I124" i="1"/>
  <c r="K333" i="1"/>
  <c r="O333" i="1"/>
  <c r="P333" i="1"/>
  <c r="E360" i="1"/>
  <c r="L360" i="1"/>
  <c r="K253" i="1"/>
  <c r="O253" i="1"/>
  <c r="P253" i="1"/>
  <c r="E280" i="1"/>
  <c r="L280" i="1"/>
  <c r="I280" i="1"/>
  <c r="K97" i="1"/>
  <c r="O97" i="1"/>
  <c r="L97" i="1"/>
  <c r="G124" i="1"/>
  <c r="M124" i="1"/>
  <c r="J124" i="1"/>
  <c r="S124" i="1"/>
  <c r="L124" i="1"/>
  <c r="L173" i="1"/>
  <c r="P173" i="1"/>
  <c r="X172" i="1"/>
  <c r="J199" i="1"/>
  <c r="G199" i="1"/>
  <c r="M199" i="1"/>
  <c r="I199" i="1"/>
  <c r="K493" i="1"/>
  <c r="O493" i="1"/>
  <c r="J520" i="1"/>
  <c r="G520" i="1"/>
  <c r="I520" i="1"/>
  <c r="N1768" i="1"/>
  <c r="K1768" i="1"/>
  <c r="X1767" i="1"/>
  <c r="J1795" i="1"/>
  <c r="G1795" i="1"/>
  <c r="M1795" i="1"/>
  <c r="S1001" i="1"/>
  <c r="K894" i="1"/>
  <c r="O894" i="1"/>
  <c r="I920" i="1"/>
  <c r="K2086" i="1"/>
  <c r="O2086" i="1"/>
  <c r="P813" i="1"/>
  <c r="P1452" i="1"/>
  <c r="L653" i="1"/>
  <c r="E1001" i="1"/>
  <c r="L1001" i="1"/>
  <c r="J840" i="1"/>
  <c r="S840" i="1"/>
  <c r="G840" i="1"/>
  <c r="M280" i="1"/>
  <c r="R1795" i="1"/>
  <c r="K974" i="1"/>
  <c r="J1001" i="1"/>
  <c r="E840" i="1"/>
  <c r="L840" i="1"/>
  <c r="O1452" i="1"/>
  <c r="L974" i="1"/>
  <c r="M1329" i="1"/>
  <c r="S1875" i="1"/>
  <c r="J680" i="1"/>
  <c r="L894" i="1"/>
  <c r="L2086" i="1"/>
  <c r="I2113" i="1"/>
  <c r="G2113" i="1"/>
  <c r="J2113" i="1"/>
  <c r="J280" i="1"/>
  <c r="E124" i="1"/>
  <c r="J1329" i="1"/>
  <c r="R1638" i="1"/>
  <c r="N974" i="1"/>
  <c r="K1611" i="1"/>
  <c r="O1611" i="1"/>
  <c r="J1638" i="1"/>
  <c r="S2032" i="1"/>
  <c r="M173" i="1"/>
  <c r="N2086" i="1"/>
  <c r="M813" i="1"/>
  <c r="X1451" i="1"/>
  <c r="I360" i="1"/>
  <c r="R360" i="1"/>
  <c r="R840" i="1"/>
  <c r="R920" i="1"/>
  <c r="S199" i="1"/>
  <c r="M653" i="1"/>
  <c r="K813" i="1"/>
  <c r="O813" i="1"/>
  <c r="K1452" i="1"/>
  <c r="I1480" i="1"/>
  <c r="M360" i="1"/>
  <c r="N253" i="1"/>
  <c r="E920" i="1"/>
  <c r="L920" i="1"/>
  <c r="X2085" i="1"/>
  <c r="X252" i="1"/>
  <c r="X96" i="1"/>
  <c r="L1638" i="1"/>
  <c r="K653" i="1"/>
  <c r="O653" i="1"/>
  <c r="E680" i="1"/>
  <c r="P894" i="1"/>
  <c r="M894" i="1"/>
  <c r="G920" i="1"/>
  <c r="M1452" i="1"/>
  <c r="S1795" i="1"/>
  <c r="M974" i="1"/>
  <c r="G1001" i="1"/>
  <c r="M1001" i="1"/>
  <c r="I840" i="1"/>
  <c r="N1304" i="1"/>
  <c r="R1400" i="1"/>
  <c r="S1400" i="1"/>
  <c r="P2086" i="1"/>
  <c r="X652" i="1"/>
  <c r="X812" i="1"/>
  <c r="G1480" i="1"/>
  <c r="M1480" i="1"/>
  <c r="J1480" i="1"/>
  <c r="S1480" i="1"/>
  <c r="R280" i="1"/>
  <c r="L1611" i="1"/>
  <c r="P1611" i="1"/>
  <c r="E1638" i="1"/>
  <c r="I1638" i="1"/>
  <c r="M1611" i="1"/>
  <c r="X1610" i="1"/>
  <c r="S1952" i="1"/>
  <c r="L813" i="1"/>
  <c r="L1452" i="1"/>
  <c r="P97" i="1"/>
  <c r="J360" i="1"/>
  <c r="G680" i="1"/>
  <c r="X332" i="1"/>
  <c r="R520" i="1"/>
  <c r="K1304" i="1"/>
  <c r="G1638" i="1"/>
  <c r="P653" i="1"/>
  <c r="R680" i="1"/>
  <c r="I680" i="1"/>
  <c r="L680" i="1"/>
  <c r="M680" i="1"/>
  <c r="X893" i="1"/>
  <c r="J920" i="1"/>
  <c r="E1480" i="1"/>
  <c r="L1480" i="1"/>
  <c r="R1480" i="1"/>
  <c r="L333" i="1"/>
  <c r="G360" i="1"/>
  <c r="L253" i="1"/>
  <c r="R124" i="1"/>
  <c r="S520" i="1"/>
  <c r="X973" i="1"/>
  <c r="I1001" i="1"/>
  <c r="S920" i="1"/>
  <c r="O974" i="1"/>
  <c r="S1329" i="1"/>
  <c r="N653" i="1"/>
  <c r="N894" i="1"/>
  <c r="S1717" i="1"/>
  <c r="S680" i="1"/>
  <c r="S280" i="1"/>
  <c r="M2104" i="1" l="1"/>
  <c r="M2185" i="1"/>
  <c r="M2186" i="1"/>
  <c r="M1867" i="1"/>
  <c r="M1868" i="1"/>
  <c r="M2184" i="1"/>
  <c r="M1866" i="1"/>
  <c r="M913" i="1"/>
  <c r="M912" i="1"/>
  <c r="M911" i="1"/>
  <c r="M1630" i="1"/>
  <c r="M1629" i="1"/>
  <c r="M2105" i="1"/>
  <c r="M2106" i="1"/>
  <c r="M2193" i="1" l="1"/>
  <c r="M1875" i="1"/>
  <c r="M1638" i="1"/>
  <c r="M920" i="1"/>
  <c r="M2113" i="1"/>
</calcChain>
</file>

<file path=xl/sharedStrings.xml><?xml version="1.0" encoding="utf-8"?>
<sst xmlns="http://schemas.openxmlformats.org/spreadsheetml/2006/main" count="3616" uniqueCount="288">
  <si>
    <t xml:space="preserve">Reporte de avance del Programa Operativo Anual </t>
  </si>
  <si>
    <t>Entidad Fiscalizable</t>
  </si>
  <si>
    <t>Clasificación  funcional del Gasto</t>
  </si>
  <si>
    <t>Unidad responsable:</t>
  </si>
  <si>
    <t>Finalidad</t>
  </si>
  <si>
    <t>1 Gobierno</t>
  </si>
  <si>
    <t>Fondo o programa:</t>
  </si>
  <si>
    <t>Función</t>
  </si>
  <si>
    <t>1.7.  Asuntos de orden público y de seguridad interior</t>
  </si>
  <si>
    <t>Eje rector Plan Muncipal:</t>
  </si>
  <si>
    <t>Subfunción</t>
  </si>
  <si>
    <t>Objetivo:</t>
  </si>
  <si>
    <t>Programa</t>
  </si>
  <si>
    <t>Líneas de Acción:</t>
  </si>
  <si>
    <t>Suprograma</t>
  </si>
  <si>
    <t>No.</t>
  </si>
  <si>
    <t>Rubro de gasto</t>
  </si>
  <si>
    <t xml:space="preserve">Denominación </t>
  </si>
  <si>
    <t>Unidad de medida</t>
  </si>
  <si>
    <t xml:space="preserve">Ubicación de la obra y acción </t>
  </si>
  <si>
    <t>Tipo proyecto</t>
  </si>
  <si>
    <t>Incidencia</t>
  </si>
  <si>
    <t>Metas</t>
  </si>
  <si>
    <t>Inversión</t>
  </si>
  <si>
    <t>% de Avance</t>
  </si>
  <si>
    <t xml:space="preserve">Período de Ejecución Real </t>
  </si>
  <si>
    <t xml:space="preserve">No. de Benef. directos </t>
  </si>
  <si>
    <t>%</t>
  </si>
  <si>
    <t>No. de cuenta asignado en la balanza de comprobación</t>
  </si>
  <si>
    <t>Rubro de gasto.</t>
  </si>
  <si>
    <t>LCF Art. 33</t>
  </si>
  <si>
    <t>Programadas</t>
  </si>
  <si>
    <t>Realizadas</t>
  </si>
  <si>
    <t xml:space="preserve">Programada </t>
  </si>
  <si>
    <t xml:space="preserve">Ejercida </t>
  </si>
  <si>
    <t>Físico</t>
  </si>
  <si>
    <t>Financiero</t>
  </si>
  <si>
    <t>Eficacia</t>
  </si>
  <si>
    <t>Eficiencia</t>
  </si>
  <si>
    <t>Economía</t>
  </si>
  <si>
    <t xml:space="preserve">Federal </t>
  </si>
  <si>
    <t>Estatal</t>
  </si>
  <si>
    <t>Propios</t>
  </si>
  <si>
    <t>Subtotal por rubro</t>
  </si>
  <si>
    <t>Total =</t>
  </si>
  <si>
    <t>Actividades institucionales</t>
  </si>
  <si>
    <t>Fuente de financiamiento</t>
  </si>
  <si>
    <t>Nombre de la actividad Institucional</t>
  </si>
  <si>
    <t xml:space="preserve">Incidencia </t>
  </si>
  <si>
    <t xml:space="preserve">% de Avance </t>
  </si>
  <si>
    <t>Período de Ejecución Real</t>
  </si>
  <si>
    <t>Programada</t>
  </si>
  <si>
    <t>FORTAMUN</t>
  </si>
  <si>
    <t>Informe</t>
  </si>
  <si>
    <t>N/A</t>
  </si>
  <si>
    <t>Resumen</t>
  </si>
  <si>
    <t>Rubro de Gastos</t>
  </si>
  <si>
    <t>No. de obras</t>
  </si>
  <si>
    <t>No. de acciones</t>
  </si>
  <si>
    <t>No. de actividades</t>
  </si>
  <si>
    <t>No. de actividades institucionales</t>
  </si>
  <si>
    <t>Cantidad</t>
  </si>
  <si>
    <t>Monto ejercido</t>
  </si>
  <si>
    <t>AYS: Agua y Saneamiento</t>
  </si>
  <si>
    <t>FGP: FONDO GENERAL DE PARTICIPACIONES</t>
  </si>
  <si>
    <t>ED: Educación</t>
  </si>
  <si>
    <t>OP: Otros Proyectos</t>
  </si>
  <si>
    <t>FORTAMUN: FONDO DE APORTACIONES PARA EL FORTALECIMIENTO MUNICIPAL</t>
  </si>
  <si>
    <t>SAL: Salud</t>
  </si>
  <si>
    <t>URB: Urbanización</t>
  </si>
  <si>
    <t>VIV: Vivienda</t>
  </si>
  <si>
    <t>PRODIM</t>
  </si>
  <si>
    <t>GASTOS INDIRECTOS</t>
  </si>
  <si>
    <t>Totales</t>
  </si>
  <si>
    <t>Fondo de Aportaciones para el Fortalecimiento de los Municipios</t>
  </si>
  <si>
    <t>FGP</t>
  </si>
  <si>
    <t>Finalidad: 2 Desarrollo Social</t>
  </si>
  <si>
    <t>1.3.  Coordinación de la política de gobierno</t>
  </si>
  <si>
    <t>1.3.4 Función Pública</t>
  </si>
  <si>
    <t>PRESIDENCIA MUNICIPAL</t>
  </si>
  <si>
    <t xml:space="preserve"> E Prestación de Servicios Públicos</t>
  </si>
  <si>
    <t xml:space="preserve">Sindicatura </t>
  </si>
  <si>
    <t>REGIDURIAS</t>
  </si>
  <si>
    <t>E Prestación de Servicios Públicos</t>
  </si>
  <si>
    <t>1.8 OTROS SERVICIOS GENERALES</t>
  </si>
  <si>
    <t>1.8.5 Otros</t>
  </si>
  <si>
    <t>1.3.5 Asuntos Jurídicos</t>
  </si>
  <si>
    <t>SECRETARIA GENERAL</t>
  </si>
  <si>
    <t xml:space="preserve">Participar como secretario de actas en las sesiones de cabildo y tomando nota de acuerdos celebrados, haciendo constar la aprobación y  en su caso la autorización de los asuntos sesionados. </t>
  </si>
  <si>
    <t>TESORERÍA MUNICIPAL</t>
  </si>
  <si>
    <t>1.5 ASUNTOS FINANCIEROS Y HACENDARIOS</t>
  </si>
  <si>
    <t>1.GOBIERNO</t>
  </si>
  <si>
    <t>1.5.1 Asunto Financieros</t>
  </si>
  <si>
    <t>2. DESARROLLO SOCIAL</t>
  </si>
  <si>
    <t>2.6.8 Otros Grupos Vulnerables</t>
  </si>
  <si>
    <t>DIRECCIÓN DE DESARROLLO RURAL</t>
  </si>
  <si>
    <t>3. DESARROLLO ECONÓMICO</t>
  </si>
  <si>
    <t>3.2 AGROPECUARIA, SILVICULTURA, PESCA Y CAZA</t>
  </si>
  <si>
    <t>3.2.1 Agropecuaria</t>
  </si>
  <si>
    <t>DIRECCIÓN DEL DIF MUNICIPAL</t>
  </si>
  <si>
    <t xml:space="preserve">Promover programas de asistencia alimentaria, mediante desayunos a niños de edad escolar y situación vulnerable./ Brindar Programa de Asistencia Alimentaria a Grupos Vulnerables,. </t>
  </si>
  <si>
    <t>2.3 SALUD</t>
  </si>
  <si>
    <t>2.3.2 Prestación de Servicios de Salud a la Persona</t>
  </si>
  <si>
    <t>Programación, seguimiento y ejecución de las obras públicas (Serv. Personales, Mat. y Sum, Serv. Grales y bienes muebles, inmuebles e intangibles)</t>
  </si>
  <si>
    <t xml:space="preserve">Dirección de Servicios Públicos </t>
  </si>
  <si>
    <t>Programa de recolección de residuos sólidos, con el firme propósito de fomentar la concientización y desarrollo en la cultura de separación de basura.</t>
  </si>
  <si>
    <t>2.1 PROTECCIÓN AMBIENTAL</t>
  </si>
  <si>
    <t>2.1.1 Ordenación de Desechos</t>
  </si>
  <si>
    <t>DIRECCIÓN DE REGISTRO CIVIL</t>
  </si>
  <si>
    <t>1.8.1 Servicios Registrales, Administrativos y Patrimoniales</t>
  </si>
  <si>
    <t>DIRECCIÓN DE SEGURIDAD PUBLICA</t>
  </si>
  <si>
    <t>I Gasto Federalizado</t>
  </si>
  <si>
    <t>1.7 ASUNTOS DE ORDEN PÚBLICO Y DE SEGURIDAD INTERIOR</t>
  </si>
  <si>
    <t>1.7.1 Policía</t>
  </si>
  <si>
    <t>DIRECCION DE TRANSITO MUNICIPAL</t>
  </si>
  <si>
    <t>DIRECCIÓN JURÍDICA</t>
  </si>
  <si>
    <t>1.7.3 Otros Asuntos de Orden Público y Seguridad</t>
  </si>
  <si>
    <t>DIRECCIÓN DE PROTECCIÓN CIVIL</t>
  </si>
  <si>
    <t>1.7.2 Protección Civil</t>
  </si>
  <si>
    <t>Sesiones</t>
  </si>
  <si>
    <t>M2</t>
  </si>
  <si>
    <t>COMPLEMENTARIA</t>
  </si>
  <si>
    <t>Expedientes</t>
  </si>
  <si>
    <t>Fecha de inicio</t>
  </si>
  <si>
    <t>Fecha de terminación</t>
  </si>
  <si>
    <t>URBANIZACIÓN</t>
  </si>
  <si>
    <t>MUNICIPIO DE CUALAC, GUERRERO</t>
  </si>
  <si>
    <t>CUALAC</t>
  </si>
  <si>
    <t>Puestos de control para prevención del delito y resguardo en diferentes actividades en el municipio</t>
  </si>
  <si>
    <t>servicios</t>
  </si>
  <si>
    <t>Cursos de primeros auxilios.</t>
  </si>
  <si>
    <t>Asesoramiento jurídico</t>
  </si>
  <si>
    <t>Asuntos</t>
  </si>
  <si>
    <t>Taller de capacitación de lombricomposta</t>
  </si>
  <si>
    <t>taller</t>
  </si>
  <si>
    <t>Capacitación a escuelas en la técnica correcta de lavado de manos, y estrategias de  limpieza, sanitización y desinfección por Covid-19 y dotación de gel antibacterial, termómetros, desinfectantes y dispensadores</t>
  </si>
  <si>
    <t>acciones</t>
  </si>
  <si>
    <t>Arranque de la Liga Municipal de Futbol, XII edición de la Carrera de la Revolución Mexicana y celebración de Torneos Decembrinos de Futbol y Basquetbol</t>
  </si>
  <si>
    <t>Eventos deportivos</t>
  </si>
  <si>
    <t>Asistir a las Sesiones de Cabildo ordinarias  y extraordinarias  para tomar acuerdos en  beneficio de los ciudadanos del municipio.</t>
  </si>
  <si>
    <t>sesiones</t>
  </si>
  <si>
    <t>7 874</t>
  </si>
  <si>
    <t>CONSTRUCCIÓN DE PAVIMENTACIÓN CON CONCRETO HIDRÁULICO EN CALLE  LA GUADALUPE EN LA LOCALIDAD DE TECOJCOYUNCA</t>
  </si>
  <si>
    <t>TECOJCOYUNCA</t>
  </si>
  <si>
    <t>REHABILITACIÓN DEL PARQUE PÚBLICO DE LA LOCALIDAD DE CUALAC.</t>
  </si>
  <si>
    <t>CONSTRUCCION DE CAMINO SACACOSECHAS EN LA LOCALIDAD DE TECOJCOYUNCA</t>
  </si>
  <si>
    <t>Tecojcoyunca</t>
  </si>
  <si>
    <t>REHABILITACIÓN  DE CAMINO SACACOSECHAS EN LA LOCALIDAD DE ZOOTOLO</t>
  </si>
  <si>
    <t>Zootolo</t>
  </si>
  <si>
    <t>REHABILITACIÓN  DE CAMINO SACACOSECHAS EN LA LOCALIDAD DE COATLACO</t>
  </si>
  <si>
    <t>Coatlaco</t>
  </si>
  <si>
    <t>COORDINACIÓN DE GOBERNACIÓN, REGLAMENTOS Y ESPECTÁCULOS</t>
  </si>
  <si>
    <t>1.-SEGURIDAD</t>
  </si>
  <si>
    <t>Coordinación para la Paz y Tranquilidad en Cualac / Prevenir es mejor</t>
  </si>
  <si>
    <t>Implementar un programa con Actividades para promover la Prevención del delito y Autoprotección Ciudadana con la participación de la Sociedad organizada / Coordinación con Fuerzas Estatales, Federales y Municipios vecinos para integrar el plan Regional de Seguridad.</t>
  </si>
  <si>
    <t>Ordenamiento vial en Cualac.</t>
  </si>
  <si>
    <t>Diseño de Plan de Ordenamiento Vial / Difusión de campañas de seguridad vial.</t>
  </si>
  <si>
    <t>1.- SEGURIDAD</t>
  </si>
  <si>
    <t>Fortalecimiento de protección civil: Diseñar e implementar Campañas y Programas en materia de Protección Civil con atención puntual en Instituciones de carácter Público y Escuelas.</t>
  </si>
  <si>
    <t xml:space="preserve"> Realizar visitas y recorridos de supervisión en localidades para detección y evaluación de riesgos potenciales por fenómenos naturales / Visitas y supervisión para detección de riesgos.</t>
  </si>
  <si>
    <t>Emprender un proyecto de Cultura de la Legalidad mediante la difusión de información y sensibilización de la Ciudadanía y de los Servidores Públicos.</t>
  </si>
  <si>
    <t>Promover el respeto de los Derechos Humanos</t>
  </si>
  <si>
    <t>Promover la organización de los comerciantes / Reordenamiento de los comerciantes ambulantes</t>
  </si>
  <si>
    <t>2. DESARROLLO SOCIAL Y ECONÓMICO</t>
  </si>
  <si>
    <t>Mejorar las condiciones Productivas, Económicas y Competitivas</t>
  </si>
  <si>
    <t>Capacitación permanente para el Desarrollo Tecnológico de principales sistemas productivos.</t>
  </si>
  <si>
    <t>3. Programas Especiales.</t>
  </si>
  <si>
    <t>Implementar programas de atención y asistencia social a diversos sectores.</t>
  </si>
  <si>
    <t>El deporte al rescate de los jóvenes</t>
  </si>
  <si>
    <t>Fomentar la práctica de deporte en todas sus disciplinas a través de ligas municipales en las diferentes ramas y categorías</t>
  </si>
  <si>
    <t>4.  DESARROLLO TERRITORIAL.</t>
  </si>
  <si>
    <t>5. FINANZAS SANAS Y CUENTAS CLARAS.</t>
  </si>
  <si>
    <t>Consolidar una Administración transparente eficaz y eficiente, vigilando el cumplimiento y planeación de todos y cada uno de los procesos adquisiciones, arrendamientos y servicios.</t>
  </si>
  <si>
    <t>Implementar acciones de mejoramiento, seguimiento y control de las áreas recaudadoras del Ayuntamiento.</t>
  </si>
  <si>
    <t>5.  FINANZAS SANAS Y CUENTAS CLARAS.</t>
  </si>
  <si>
    <t>Generar ofertas y campañas de descuento para incentivar a la población a pagar en tiempo y forma sus diferentes impuestos.
/ Crear estrategias de recaudación de fondos.</t>
  </si>
  <si>
    <t>Actualizar y corregir actas y registros en coordinación con las oficinas regionales.</t>
  </si>
  <si>
    <t>Estrategia para prevenir, atender, sancionar y erradicar la violencia contra las Mujeres, Niñas y Adolescentes</t>
  </si>
  <si>
    <t>Implementar talleres de derechos humanos con perspectiva de género</t>
  </si>
  <si>
    <t>DIRECCIÓN DE SALUD</t>
  </si>
  <si>
    <t>DIRECCIÓN DE ECOLOGÍA</t>
  </si>
  <si>
    <t>DIRECCIÓN DE ASUNTOS INDÍGENAS</t>
  </si>
  <si>
    <t>ALBERGUE COMUNITARIO</t>
  </si>
  <si>
    <t>COORDINACIÓN DE LA JUVENTUD</t>
  </si>
  <si>
    <t>COORDINACIÓN DE COMUNICACIÓN SOCIAL</t>
  </si>
  <si>
    <t>UNIDAD DE TRANSPARENCIA</t>
  </si>
  <si>
    <t>taller sobre la equidad de género y reuniones de trabajo</t>
  </si>
  <si>
    <t xml:space="preserve">Entrega de medicamentos a centros de salud, campañas de salud y diversas acciones para prevenención del COVID-19 </t>
  </si>
  <si>
    <t>Acciones</t>
  </si>
  <si>
    <t>Expedición de actas certificadas y trámites de registros de nacimientos, matrimonios, divorcios y defunciones.</t>
  </si>
  <si>
    <t>Trámites</t>
  </si>
  <si>
    <t>Impartición de taller de delitos ambientales y reunión de trabajo con SEMARNAT</t>
  </si>
  <si>
    <t>Taller</t>
  </si>
  <si>
    <t>proyectos</t>
  </si>
  <si>
    <t>Convocar y presidir las Sesiones de Cabildo ordinarias  y extraordinarias llevadas a cabo en el H. Ayuntamiento</t>
  </si>
  <si>
    <t>Dar seguimiento a los proyectos de Presupuestos de Egresos y la Ley de Ingresos correspondientes al presente ejercicio fiscal</t>
  </si>
  <si>
    <t>5.FINANZAS SANAS Y CUENTAS CLARAS.</t>
  </si>
  <si>
    <t>Fecha de elaboración: 15 de febrero de 2022</t>
  </si>
  <si>
    <t>Asistencia vial, Resguardos de escuelas y otras actividades</t>
  </si>
  <si>
    <t>Asesoria jurídica</t>
  </si>
  <si>
    <t>DIRECCIÓN DE DESARROLLO SOCIAL</t>
  </si>
  <si>
    <t xml:space="preserve"> Generar padrón de beneficiarios de diferentes programas sociales.</t>
  </si>
  <si>
    <t>Monitorear los programas sociales del estado y la federación en los que se pueda tener acceso</t>
  </si>
  <si>
    <t>Coordinación con el el Futuro.Gobierno Federal para la realización del “Tianguis del bienestar”/ Convenio con el programa Jóvenes Construyendo el Futuro</t>
  </si>
  <si>
    <t>eventos</t>
  </si>
  <si>
    <t>Gestionar escuelas de educación media superior y superior para la cabecera municipal / Promover talleres y conferencias en las instituciones educativas.</t>
  </si>
  <si>
    <t xml:space="preserve"> Promover mesas de trabajo con la participación de alumnos y padres de familia / Entrega de insumos para el regreso a clases presenciales.</t>
  </si>
  <si>
    <t xml:space="preserve">COORDINACIÓN SECRETARÍA DE LA MUJER </t>
  </si>
  <si>
    <t>DIRECCIÓN DE EDUCACIÓN Y CULTURA</t>
  </si>
  <si>
    <t>Coordinación y colaboración con instituciones de Salud, para brindar servicios a la población en general</t>
  </si>
  <si>
    <t xml:space="preserve"> Jornadas de consultas con médicos especializados / Difusión de información en materia de salud.</t>
  </si>
  <si>
    <t>2. DESARROLLO SOCIAL Y ECONÓMICO.</t>
  </si>
  <si>
    <t>2.  DESARROLLO SOCIAL Y ECONÓMICO.</t>
  </si>
  <si>
    <t xml:space="preserve"> Difundir las campañas de registro en el municipio. / Capacitación para brindar un servicio de calidad y calidez humana. / Promover el programa Soy México. / Difundir campañas de registro extemporáneo</t>
  </si>
  <si>
    <t>Fomentar una cultura sustentable para el manejo de residuos</t>
  </si>
  <si>
    <t>Fomentar las prácticas agropecuarias sustentables, mejorando las prácticas tradicionales en los sectores agrícolas y ganaderos.</t>
  </si>
  <si>
    <t xml:space="preserve"> Fomentar la conservación de la cultura indígena.</t>
  </si>
  <si>
    <t xml:space="preserve"> Rescatar y difundir las danzas autóctonas y tradicionales  / Rescate de espacios y monumentos históricos </t>
  </si>
  <si>
    <t>Gestión ante el INPI de 2 dos proyectos culturales y uno de preservación y gestión de apoyos a personas de escasos recursos</t>
  </si>
  <si>
    <t>Coordinar acciones con las direcciones del ayuntamiento para el bienestar social.</t>
  </si>
  <si>
    <t>Gestión ante el INPI de 2 dos proyectos culturales y uno de preservación.</t>
  </si>
  <si>
    <t>Impulsar el desarrollo urbano incluyente, sustentable y ordenado.</t>
  </si>
  <si>
    <t>Integrar el Programa de Ordenamiento Territorial de Cualac / Definir la creación del uso de suelo de acuerdo a la aptitud territorial / Elaborar y operar un Programa de Desarrollo Urbano Sustentable para el municipio.</t>
  </si>
  <si>
    <t>3. DESARROLLO TERRITORIAL.</t>
  </si>
  <si>
    <t xml:space="preserve"> Reparación de fugas de  la red de agua potable desasolve de  valvulas de distribucion de  agua potable</t>
  </si>
  <si>
    <t>Poda de árboles y mantenimiento de áreas verdes</t>
  </si>
  <si>
    <t>Recolección de basura</t>
  </si>
  <si>
    <t>Reparación de lámparas del alumbrado público de la cabecera municipal y  las comunidades aledañas al municipio</t>
  </si>
  <si>
    <t>luminarias</t>
  </si>
  <si>
    <t>Servicios</t>
  </si>
  <si>
    <t>Cursos y talleres talleres para el cuidado de la salud</t>
  </si>
  <si>
    <t>despensas</t>
  </si>
  <si>
    <t xml:space="preserve">Asistencia alimentaria a comunidades y grupos vulnerables </t>
  </si>
  <si>
    <t>4. Programas Especiales.</t>
  </si>
  <si>
    <t xml:space="preserve"> Generar una oferta de actividades Deportivas, Artísticas, Culturales y Educativas, con el propósito de incluir a los jóvenes en el desarrollo del municipio.</t>
  </si>
  <si>
    <t>Realización de eventos deportivos y activiades recreativas</t>
  </si>
  <si>
    <t>evdentos</t>
  </si>
  <si>
    <t>5.- FINANZAS SANAS Y CUENTAS CLARAS.</t>
  </si>
  <si>
    <t>Recorrer las 3 comunidades y cabecera del municipio; con el fin de conocer sus necesidades y propuestas de obra de cada una.</t>
  </si>
  <si>
    <t>recorridos</t>
  </si>
  <si>
    <t>8 874</t>
  </si>
  <si>
    <t>Dar validez oficial a través de la certificación de documentación que solicite la ciudadanía e instancias de gobierno.</t>
  </si>
  <si>
    <t>Certificaciones</t>
  </si>
  <si>
    <t>Generar la contabilidad del H. Ayuntamiento Municipal y Cuenta Pública correspondiente al presente ejercicio fiscal</t>
  </si>
  <si>
    <t>Definir y aplicar estrategias de comunicación entre gobierno y comunidad.</t>
  </si>
  <si>
    <t>Difundir a través de los medios masivos de comunicación, organismos intermedios y otros canales alternativos, la misión, acciones, avances y resultados del quehacer</t>
  </si>
  <si>
    <t>Publicar y difundir la información relativas a las acciones y determinaciones del Gobierno Municipa</t>
  </si>
  <si>
    <t>Fiscalizar el ingreso y ejercicio del gasto público municipal y su congruencia con el presupuesto de egresos</t>
  </si>
  <si>
    <t>Planear, programar, organizar y coordinar el sistema de control y evaluación municipal</t>
  </si>
  <si>
    <t xml:space="preserve">Dar respuesta a las solicitudes de Información </t>
  </si>
  <si>
    <t>solicitudes atendidas</t>
  </si>
  <si>
    <t>2021 - 2024</t>
  </si>
  <si>
    <t>H. AYUNTAMIENTO MUNICIPAL CONSTITUCIONAL DE CUALAC, GRO.</t>
  </si>
  <si>
    <t>Cualac, Guerrero a 15 de febrero de 2022</t>
  </si>
  <si>
    <t>1.3.  Coordinación de la política de Gobierno</t>
  </si>
  <si>
    <t>1.3.5 Asuntos jurídicos</t>
  </si>
  <si>
    <t>2 DESARROLLO SOCIAL</t>
  </si>
  <si>
    <t>2.2 VIVIENDA Y SERVICIOS A LA COMUNIDAD</t>
  </si>
  <si>
    <t>2.2.2 Desarrollo comunitario</t>
  </si>
  <si>
    <t>2.5 EDUCACIÓN</t>
  </si>
  <si>
    <t xml:space="preserve">2.5.6 Otros servicios educativos y actividades inherentes </t>
  </si>
  <si>
    <t>2.6 PROTECCIÓN SOCIAL</t>
  </si>
  <si>
    <t>2.3 SALUID</t>
  </si>
  <si>
    <t>2.3.1 Prestación de servicios de la salud a la comunidad</t>
  </si>
  <si>
    <t>2.4 RECREACIÓN, CULTURA Y OTRAS MANIFESTACIONES SOCIALES</t>
  </si>
  <si>
    <t>2.4.1 Deporte y recreación</t>
  </si>
  <si>
    <t>2.1.6 Otros de protección ambiental</t>
  </si>
  <si>
    <t>2.6.7 INDÍGENAS</t>
  </si>
  <si>
    <t>2 Desarrollo Social</t>
  </si>
  <si>
    <t>2.2 Vivienda i servicios a la comunidad</t>
  </si>
  <si>
    <t>2.2.1 Urbanización</t>
  </si>
  <si>
    <t>C. Participaciones a entidades federativas y municipios</t>
  </si>
  <si>
    <t>I. Gasto Federalizado</t>
  </si>
  <si>
    <t xml:space="preserve">C001 Fondo General de Participaciones </t>
  </si>
  <si>
    <t>Elaboración del proyecto Programa de ordenamiento del Panteón Municipal / Brindar un servicio de agua potable oportuno a la población.eléctrica y gas. / Mantener limpias las calles del municipio. / Conservar las áreas verdes por medio de jardinería.</t>
  </si>
  <si>
    <t>1.3 COORDINACIÓN DE LA POLÍTICA DE GOBIERNO</t>
  </si>
  <si>
    <t>1.3.1 PREDENCIA / GOBERNATURA</t>
  </si>
  <si>
    <t>1.8 OTROS SERVICIOOS GENERALES</t>
  </si>
  <si>
    <t>1.8.3 SERVICIOSDE COMUNICACIÓN Y MEDIOS</t>
  </si>
  <si>
    <t>1.3.  COORDINACIÓN DE LA POLÍTICA DE GOBIERNO</t>
  </si>
  <si>
    <t>1.3.4 FUNCIÓN PÚBLICA</t>
  </si>
  <si>
    <t>I004 FAIS Municipal y de las Demarcaciones Territoriales del Distrito Federal</t>
  </si>
  <si>
    <t>informes</t>
  </si>
  <si>
    <t>DIRECCIÓN DE DEPORTES</t>
  </si>
  <si>
    <t>ÓRGANO DE CONTROL INTERNO MUNICIPAL</t>
  </si>
  <si>
    <t>Dirección de Obras Públicas y Desarrollo Urbano</t>
  </si>
  <si>
    <t>Período comprendido del 30 de septiembre al 31 de diciembre de 2021</t>
  </si>
  <si>
    <t>PERIODO DEL 30 DE SEPTIEMBRE AL 31 DE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</si>
</sst>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164" formatCode="#,##0_ ;\-#,##0\ "/>
    <numFmt numFmtId="165" formatCode="&quot;$&quot;#,##0.00"/>
  </numFmts>
  <fonts count="3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i/>
      <sz val="11"/>
      <color theme="1"/>
      <name val="Arial Narrow"/>
      <family val="2"/>
    </font>
    <font>
      <sz val="10"/>
      <color theme="1"/>
      <name val="Arial"/>
      <family val="2"/>
    </font>
    <font>
      <sz val="7"/>
      <color theme="1"/>
      <name val="Arial"/>
      <family val="2"/>
    </font>
    <font>
      <sz val="11"/>
      <color rgb="FFFF0000"/>
      <name val="Arial"/>
      <family val="2"/>
    </font>
    <font>
      <b/>
      <sz val="8"/>
      <color theme="1"/>
      <name val="Arial"/>
      <family val="2"/>
    </font>
    <font>
      <b/>
      <sz val="16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9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48"/>
      <color theme="1"/>
      <name val="Arial"/>
      <family val="2"/>
    </font>
    <font>
      <b/>
      <sz val="36"/>
      <color theme="1"/>
      <name val="Arial"/>
      <family val="2"/>
    </font>
    <font>
      <b/>
      <i/>
      <sz val="20"/>
      <color theme="1"/>
      <name val="Arial"/>
      <family val="2"/>
    </font>
    <font>
      <b/>
      <sz val="4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>
      <alignment wrapText="1"/>
    </xf>
    <xf numFmtId="44" fontId="8" fillId="0" borderId="0" applyFont="0" applyFill="0" applyBorder="0" applyAlignment="0" applyProtection="0"/>
    <xf numFmtId="0" fontId="8" fillId="0" borderId="0">
      <alignment wrapText="1"/>
    </xf>
    <xf numFmtId="0" fontId="8" fillId="0" borderId="0"/>
  </cellStyleXfs>
  <cellXfs count="371">
    <xf numFmtId="0" fontId="0" fillId="0" borderId="0" xfId="0"/>
    <xf numFmtId="0" fontId="0" fillId="0" borderId="0" xfId="0" applyFont="1"/>
    <xf numFmtId="0" fontId="5" fillId="0" borderId="0" xfId="0" applyFont="1" applyFill="1" applyAlignment="1">
      <alignment vertical="center"/>
    </xf>
    <xf numFmtId="0" fontId="6" fillId="2" borderId="3" xfId="3" applyFont="1" applyFill="1" applyBorder="1" applyAlignment="1">
      <alignment wrapText="1"/>
    </xf>
    <xf numFmtId="0" fontId="6" fillId="2" borderId="5" xfId="3" applyFont="1" applyFill="1" applyBorder="1" applyAlignment="1">
      <alignment wrapText="1"/>
    </xf>
    <xf numFmtId="0" fontId="7" fillId="0" borderId="0" xfId="3" applyFont="1" applyFill="1" applyBorder="1" applyAlignment="1">
      <alignment horizontal="center"/>
    </xf>
    <xf numFmtId="0" fontId="6" fillId="2" borderId="8" xfId="3" applyFont="1" applyFill="1" applyBorder="1" applyAlignment="1">
      <alignment horizontal="center"/>
    </xf>
    <xf numFmtId="0" fontId="6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10" xfId="3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44" fontId="7" fillId="0" borderId="2" xfId="1" applyFont="1" applyBorder="1" applyAlignment="1">
      <alignment vertical="center"/>
    </xf>
    <xf numFmtId="0" fontId="7" fillId="0" borderId="2" xfId="1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/>
    </xf>
    <xf numFmtId="2" fontId="7" fillId="0" borderId="11" xfId="3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44" fontId="6" fillId="2" borderId="2" xfId="1" applyFont="1" applyFill="1" applyBorder="1" applyAlignment="1">
      <alignment vertical="center"/>
    </xf>
    <xf numFmtId="0" fontId="7" fillId="2" borderId="2" xfId="1" applyNumberFormat="1" applyFont="1" applyFill="1" applyBorder="1" applyAlignment="1">
      <alignment horizontal="center" vertical="center"/>
    </xf>
    <xf numFmtId="14" fontId="7" fillId="2" borderId="2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2" fontId="7" fillId="0" borderId="2" xfId="1" applyNumberFormat="1" applyFont="1" applyBorder="1" applyAlignment="1">
      <alignment horizontal="center" vertical="center"/>
    </xf>
    <xf numFmtId="1" fontId="7" fillId="0" borderId="2" xfId="2" applyNumberFormat="1" applyFont="1" applyBorder="1" applyAlignment="1">
      <alignment horizontal="center" vertical="center"/>
    </xf>
    <xf numFmtId="14" fontId="7" fillId="0" borderId="2" xfId="2" applyNumberFormat="1" applyFont="1" applyBorder="1" applyAlignment="1">
      <alignment horizontal="center" vertical="center"/>
    </xf>
    <xf numFmtId="0" fontId="7" fillId="0" borderId="2" xfId="2" applyNumberFormat="1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44" fontId="6" fillId="2" borderId="2" xfId="0" applyNumberFormat="1" applyFont="1" applyFill="1" applyBorder="1"/>
    <xf numFmtId="0" fontId="0" fillId="0" borderId="7" xfId="0" applyFont="1" applyBorder="1"/>
    <xf numFmtId="0" fontId="0" fillId="0" borderId="0" xfId="0" applyFont="1" applyBorder="1"/>
    <xf numFmtId="0" fontId="7" fillId="0" borderId="0" xfId="0" applyFont="1"/>
    <xf numFmtId="0" fontId="6" fillId="2" borderId="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164" fontId="7" fillId="0" borderId="2" xfId="1" applyNumberFormat="1" applyFont="1" applyBorder="1" applyAlignment="1">
      <alignment horizontal="center" vertical="center"/>
    </xf>
    <xf numFmtId="0" fontId="6" fillId="2" borderId="2" xfId="0" applyFont="1" applyFill="1" applyBorder="1" applyAlignment="1"/>
    <xf numFmtId="0" fontId="6" fillId="2" borderId="3" xfId="0" applyFont="1" applyFill="1" applyBorder="1" applyAlignment="1">
      <alignment horizontal="center"/>
    </xf>
    <xf numFmtId="0" fontId="6" fillId="2" borderId="9" xfId="0" applyFont="1" applyFill="1" applyBorder="1" applyAlignment="1"/>
    <xf numFmtId="44" fontId="6" fillId="2" borderId="2" xfId="0" applyNumberFormat="1" applyFont="1" applyFill="1" applyBorder="1" applyAlignment="1"/>
    <xf numFmtId="0" fontId="9" fillId="0" borderId="0" xfId="0" applyFont="1" applyBorder="1" applyAlignment="1">
      <alignment vertical="center" wrapText="1"/>
    </xf>
    <xf numFmtId="0" fontId="9" fillId="0" borderId="0" xfId="0" applyNumberFormat="1" applyFont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6" fillId="2" borderId="1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wrapText="1"/>
    </xf>
    <xf numFmtId="0" fontId="7" fillId="0" borderId="15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22" xfId="0" applyFont="1" applyBorder="1" applyAlignment="1">
      <alignment vertical="center" wrapText="1"/>
    </xf>
    <xf numFmtId="0" fontId="7" fillId="0" borderId="23" xfId="0" applyFont="1" applyBorder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6" fillId="2" borderId="27" xfId="0" applyFont="1" applyFill="1" applyBorder="1" applyAlignment="1">
      <alignment horizontal="center" vertical="center"/>
    </xf>
    <xf numFmtId="0" fontId="6" fillId="2" borderId="31" xfId="0" applyFont="1" applyFill="1" applyBorder="1" applyAlignment="1">
      <alignment horizontal="center"/>
    </xf>
    <xf numFmtId="0" fontId="6" fillId="2" borderId="28" xfId="0" applyFont="1" applyFill="1" applyBorder="1" applyAlignment="1"/>
    <xf numFmtId="0" fontId="6" fillId="2" borderId="29" xfId="0" applyFont="1" applyFill="1" applyBorder="1" applyAlignment="1"/>
    <xf numFmtId="0" fontId="6" fillId="2" borderId="32" xfId="0" applyFont="1" applyFill="1" applyBorder="1" applyAlignment="1"/>
    <xf numFmtId="0" fontId="6" fillId="2" borderId="31" xfId="0" applyFont="1" applyFill="1" applyBorder="1" applyAlignment="1"/>
    <xf numFmtId="0" fontId="6" fillId="2" borderId="7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/>
    </xf>
    <xf numFmtId="0" fontId="9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horizont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vertical="top" wrapText="1"/>
    </xf>
    <xf numFmtId="0" fontId="7" fillId="0" borderId="5" xfId="0" applyFont="1" applyBorder="1" applyAlignment="1">
      <alignment vertical="center"/>
    </xf>
    <xf numFmtId="0" fontId="12" fillId="0" borderId="2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9" fillId="0" borderId="0" xfId="0" applyFont="1" applyBorder="1" applyAlignment="1">
      <alignment horizontal="justify" wrapText="1"/>
    </xf>
    <xf numFmtId="0" fontId="2" fillId="0" borderId="0" xfId="0" applyFont="1"/>
    <xf numFmtId="0" fontId="7" fillId="0" borderId="5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wrapText="1"/>
    </xf>
    <xf numFmtId="3" fontId="7" fillId="0" borderId="2" xfId="0" applyNumberFormat="1" applyFont="1" applyBorder="1" applyAlignment="1">
      <alignment horizontal="center" vertical="center"/>
    </xf>
    <xf numFmtId="0" fontId="0" fillId="0" borderId="0" xfId="0" applyFont="1" applyFill="1"/>
    <xf numFmtId="0" fontId="13" fillId="0" borderId="0" xfId="0" applyFont="1" applyFill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2" borderId="3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justify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wrapText="1"/>
    </xf>
    <xf numFmtId="0" fontId="16" fillId="0" borderId="0" xfId="0" applyFont="1" applyBorder="1" applyAlignment="1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18" fillId="0" borderId="0" xfId="0" applyFont="1" applyBorder="1" applyAlignment="1"/>
    <xf numFmtId="0" fontId="19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 applyAlignment="1"/>
    <xf numFmtId="0" fontId="3" fillId="0" borderId="0" xfId="0" applyFont="1" applyAlignment="1"/>
    <xf numFmtId="0" fontId="4" fillId="0" borderId="0" xfId="0" applyFont="1"/>
    <xf numFmtId="0" fontId="20" fillId="0" borderId="0" xfId="0" applyFont="1" applyBorder="1" applyAlignment="1"/>
    <xf numFmtId="0" fontId="17" fillId="0" borderId="0" xfId="0" applyFont="1" applyBorder="1" applyAlignment="1"/>
    <xf numFmtId="0" fontId="6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/>
    </xf>
    <xf numFmtId="0" fontId="3" fillId="0" borderId="2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4" fontId="7" fillId="0" borderId="2" xfId="1" applyFont="1" applyFill="1" applyBorder="1" applyAlignment="1">
      <alignment vertical="center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" xfId="0" applyFont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wrapText="1"/>
    </xf>
    <xf numFmtId="0" fontId="7" fillId="0" borderId="9" xfId="0" applyFont="1" applyBorder="1" applyAlignment="1">
      <alignment horizontal="left" wrapText="1"/>
    </xf>
    <xf numFmtId="0" fontId="23" fillId="0" borderId="33" xfId="6" applyFont="1" applyBorder="1" applyAlignment="1">
      <alignment horizontal="center" vertical="center" wrapText="1"/>
    </xf>
    <xf numFmtId="0" fontId="9" fillId="0" borderId="2" xfId="0" applyFont="1" applyFill="1" applyBorder="1" applyAlignment="1">
      <alignment horizontal="justify" vertical="center" wrapText="1"/>
    </xf>
    <xf numFmtId="0" fontId="23" fillId="0" borderId="2" xfId="6" applyFont="1" applyBorder="1" applyAlignment="1">
      <alignment horizontal="center" vertical="center" wrapText="1"/>
    </xf>
    <xf numFmtId="0" fontId="22" fillId="0" borderId="9" xfId="6" applyFont="1" applyFill="1" applyBorder="1" applyAlignment="1">
      <alignment horizontal="center" vertical="center" wrapText="1"/>
    </xf>
    <xf numFmtId="165" fontId="22" fillId="0" borderId="9" xfId="6" applyNumberFormat="1" applyFont="1" applyFill="1" applyBorder="1" applyAlignment="1">
      <alignment horizontal="right" vertical="center"/>
    </xf>
    <xf numFmtId="44" fontId="22" fillId="0" borderId="2" xfId="1" applyFont="1" applyFill="1" applyBorder="1" applyAlignment="1">
      <alignment vertical="center"/>
    </xf>
    <xf numFmtId="3" fontId="22" fillId="0" borderId="9" xfId="6" applyNumberFormat="1" applyFont="1" applyFill="1" applyBorder="1" applyAlignment="1">
      <alignment horizontal="center" vertical="center" wrapText="1"/>
    </xf>
    <xf numFmtId="14" fontId="7" fillId="0" borderId="2" xfId="0" applyNumberFormat="1" applyFont="1" applyFill="1" applyBorder="1" applyAlignment="1">
      <alignment horizontal="center" vertical="center"/>
    </xf>
    <xf numFmtId="0" fontId="22" fillId="0" borderId="9" xfId="6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vertical="center" wrapText="1"/>
    </xf>
    <xf numFmtId="0" fontId="23" fillId="0" borderId="10" xfId="6" applyFont="1" applyBorder="1" applyAlignment="1">
      <alignment horizontal="center" vertical="center"/>
    </xf>
    <xf numFmtId="0" fontId="23" fillId="0" borderId="2" xfId="6" applyFont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9" fillId="0" borderId="2" xfId="0" applyFont="1" applyBorder="1" applyAlignment="1">
      <alignment horizontal="center" wrapText="1"/>
    </xf>
    <xf numFmtId="0" fontId="6" fillId="2" borderId="2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9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justify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justify" vertical="center" wrapText="1"/>
    </xf>
    <xf numFmtId="0" fontId="9" fillId="0" borderId="2" xfId="0" applyFont="1" applyBorder="1" applyAlignment="1">
      <alignment horizontal="center" wrapText="1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0" fillId="0" borderId="2" xfId="0" applyFont="1" applyBorder="1"/>
    <xf numFmtId="3" fontId="22" fillId="0" borderId="2" xfId="6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7" fillId="2" borderId="9" xfId="0" applyFont="1" applyFill="1" applyBorder="1" applyAlignment="1">
      <alignment horizontal="justify" vertical="center" wrapText="1"/>
    </xf>
    <xf numFmtId="0" fontId="7" fillId="2" borderId="9" xfId="3" applyFont="1" applyFill="1" applyBorder="1" applyAlignment="1">
      <alignment horizontal="center" vertical="center"/>
    </xf>
    <xf numFmtId="0" fontId="7" fillId="2" borderId="8" xfId="3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3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1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right" vertical="center"/>
    </xf>
    <xf numFmtId="165" fontId="7" fillId="0" borderId="4" xfId="0" applyNumberFormat="1" applyFont="1" applyBorder="1" applyAlignment="1">
      <alignment horizontal="right" vertical="center"/>
    </xf>
    <xf numFmtId="165" fontId="7" fillId="0" borderId="13" xfId="0" applyNumberFormat="1" applyFont="1" applyBorder="1" applyAlignment="1">
      <alignment horizontal="right" vertical="center"/>
    </xf>
    <xf numFmtId="0" fontId="7" fillId="0" borderId="24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165" fontId="7" fillId="0" borderId="8" xfId="0" applyNumberFormat="1" applyFont="1" applyBorder="1" applyAlignment="1">
      <alignment horizontal="right" vertical="center"/>
    </xf>
    <xf numFmtId="0" fontId="6" fillId="2" borderId="28" xfId="0" applyFont="1" applyFill="1" applyBorder="1" applyAlignment="1">
      <alignment horizontal="center"/>
    </xf>
    <xf numFmtId="0" fontId="6" fillId="2" borderId="29" xfId="0" applyFont="1" applyFill="1" applyBorder="1" applyAlignment="1">
      <alignment horizontal="center"/>
    </xf>
    <xf numFmtId="165" fontId="6" fillId="2" borderId="28" xfId="0" applyNumberFormat="1" applyFont="1" applyFill="1" applyBorder="1" applyAlignment="1">
      <alignment horizontal="right"/>
    </xf>
    <xf numFmtId="165" fontId="6" fillId="2" borderId="30" xfId="0" applyNumberFormat="1" applyFont="1" applyFill="1" applyBorder="1" applyAlignment="1">
      <alignment horizontal="right"/>
    </xf>
    <xf numFmtId="0" fontId="17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1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165" fontId="7" fillId="0" borderId="2" xfId="0" applyNumberFormat="1" applyFont="1" applyBorder="1" applyAlignment="1">
      <alignment horizontal="right" vertical="center"/>
    </xf>
    <xf numFmtId="0" fontId="7" fillId="0" borderId="5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right" vertical="center"/>
    </xf>
    <xf numFmtId="0" fontId="7" fillId="0" borderId="10" xfId="0" applyFont="1" applyBorder="1" applyAlignment="1">
      <alignment horizontal="right" vertical="center"/>
    </xf>
    <xf numFmtId="165" fontId="7" fillId="0" borderId="6" xfId="0" applyNumberFormat="1" applyFont="1" applyBorder="1" applyAlignment="1">
      <alignment horizontal="right" vertical="center"/>
    </xf>
    <xf numFmtId="165" fontId="7" fillId="0" borderId="16" xfId="0" applyNumberFormat="1" applyFont="1" applyBorder="1" applyAlignment="1">
      <alignment horizontal="right" vertical="center"/>
    </xf>
    <xf numFmtId="165" fontId="7" fillId="0" borderId="20" xfId="0" applyNumberFormat="1" applyFont="1" applyBorder="1" applyAlignment="1">
      <alignment horizontal="right" vertical="center"/>
    </xf>
    <xf numFmtId="165" fontId="7" fillId="0" borderId="21" xfId="0" applyNumberFormat="1" applyFont="1" applyBorder="1" applyAlignment="1">
      <alignment horizontal="right" vertical="center"/>
    </xf>
    <xf numFmtId="165" fontId="7" fillId="0" borderId="17" xfId="0" applyNumberFormat="1" applyFont="1" applyBorder="1" applyAlignment="1">
      <alignment horizontal="right" vertical="center"/>
    </xf>
    <xf numFmtId="165" fontId="7" fillId="0" borderId="18" xfId="0" applyNumberFormat="1" applyFont="1" applyBorder="1" applyAlignment="1">
      <alignment horizontal="righ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6" fillId="2" borderId="2" xfId="0" applyFont="1" applyFill="1" applyBorder="1" applyAlignment="1">
      <alignment horizontal="center"/>
    </xf>
    <xf numFmtId="0" fontId="6" fillId="2" borderId="9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wrapText="1"/>
    </xf>
    <xf numFmtId="0" fontId="7" fillId="0" borderId="9" xfId="0" applyFont="1" applyBorder="1" applyAlignment="1">
      <alignment horizontal="right" vertical="center"/>
    </xf>
    <xf numFmtId="44" fontId="6" fillId="2" borderId="2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 applyProtection="1">
      <alignment horizontal="justify" vertical="center" wrapText="1"/>
      <protection locked="0"/>
    </xf>
    <xf numFmtId="0" fontId="7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justify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" xfId="3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/>
    </xf>
    <xf numFmtId="0" fontId="7" fillId="0" borderId="4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0" borderId="3" xfId="3" applyFont="1" applyFill="1" applyBorder="1" applyAlignment="1">
      <alignment horizontal="center" wrapText="1"/>
    </xf>
    <xf numFmtId="0" fontId="7" fillId="0" borderId="4" xfId="3" applyFont="1" applyFill="1" applyBorder="1" applyAlignment="1">
      <alignment horizontal="center" wrapText="1"/>
    </xf>
    <xf numFmtId="0" fontId="7" fillId="0" borderId="5" xfId="3" applyFont="1" applyFill="1" applyBorder="1" applyAlignment="1">
      <alignment horizontal="center" wrapText="1"/>
    </xf>
    <xf numFmtId="0" fontId="6" fillId="2" borderId="2" xfId="3" applyFont="1" applyFill="1" applyBorder="1" applyAlignment="1"/>
    <xf numFmtId="0" fontId="6" fillId="2" borderId="3" xfId="3" applyFont="1" applyFill="1" applyBorder="1" applyAlignment="1">
      <alignment horizontal="left"/>
    </xf>
    <xf numFmtId="0" fontId="6" fillId="2" borderId="5" xfId="3" applyFont="1" applyFill="1" applyBorder="1" applyAlignment="1">
      <alignment horizontal="left"/>
    </xf>
    <xf numFmtId="0" fontId="7" fillId="0" borderId="3" xfId="3" applyFont="1" applyFill="1" applyBorder="1" applyAlignment="1">
      <alignment horizontal="center"/>
    </xf>
    <xf numFmtId="0" fontId="7" fillId="0" borderId="4" xfId="3" applyFont="1" applyFill="1" applyBorder="1" applyAlignment="1">
      <alignment horizontal="center"/>
    </xf>
    <xf numFmtId="0" fontId="7" fillId="0" borderId="5" xfId="3" applyFont="1" applyFill="1" applyBorder="1" applyAlignment="1">
      <alignment horizontal="center"/>
    </xf>
    <xf numFmtId="0" fontId="6" fillId="2" borderId="2" xfId="0" applyFont="1" applyFill="1" applyBorder="1" applyAlignment="1">
      <alignment horizontal="justify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justify" vertical="center" wrapText="1"/>
    </xf>
    <xf numFmtId="0" fontId="9" fillId="2" borderId="9" xfId="0" applyFont="1" applyFill="1" applyBorder="1" applyAlignment="1">
      <alignment horizontal="justify" vertical="center" wrapText="1"/>
    </xf>
    <xf numFmtId="0" fontId="6" fillId="2" borderId="6" xfId="3" applyFont="1" applyFill="1" applyBorder="1" applyAlignment="1">
      <alignment horizontal="left" wrapText="1"/>
    </xf>
    <xf numFmtId="0" fontId="6" fillId="2" borderId="7" xfId="3" applyFont="1" applyFill="1" applyBorder="1" applyAlignment="1">
      <alignment horizontal="left" wrapText="1"/>
    </xf>
    <xf numFmtId="0" fontId="6" fillId="2" borderId="3" xfId="3" applyFont="1" applyFill="1" applyBorder="1" applyAlignment="1">
      <alignment horizontal="left" wrapText="1"/>
    </xf>
    <xf numFmtId="0" fontId="6" fillId="2" borderId="5" xfId="3" applyFont="1" applyFill="1" applyBorder="1" applyAlignment="1">
      <alignment horizontal="left" wrapText="1"/>
    </xf>
    <xf numFmtId="0" fontId="7" fillId="0" borderId="3" xfId="0" applyFont="1" applyBorder="1" applyAlignment="1">
      <alignment horizontal="center" wrapText="1"/>
    </xf>
    <xf numFmtId="0" fontId="7" fillId="0" borderId="5" xfId="0" applyFont="1" applyBorder="1" applyAlignment="1">
      <alignment horizont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/>
    </xf>
    <xf numFmtId="0" fontId="15" fillId="0" borderId="16" xfId="0" applyFont="1" applyFill="1" applyBorder="1" applyAlignment="1">
      <alignment horizontal="center" vertical="center"/>
    </xf>
    <xf numFmtId="0" fontId="21" fillId="0" borderId="20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center" vertical="center"/>
    </xf>
    <xf numFmtId="0" fontId="21" fillId="0" borderId="2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left"/>
    </xf>
    <xf numFmtId="0" fontId="7" fillId="0" borderId="18" xfId="0" applyFont="1" applyFill="1" applyBorder="1" applyAlignment="1">
      <alignment horizontal="left"/>
    </xf>
    <xf numFmtId="0" fontId="20" fillId="0" borderId="3" xfId="0" applyFont="1" applyFill="1" applyBorder="1" applyAlignment="1">
      <alignment horizontal="center"/>
    </xf>
    <xf numFmtId="0" fontId="20" fillId="0" borderId="4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6" fillId="2" borderId="3" xfId="3" applyFont="1" applyFill="1" applyBorder="1" applyAlignment="1">
      <alignment horizontal="center" wrapText="1"/>
    </xf>
    <xf numFmtId="0" fontId="6" fillId="2" borderId="4" xfId="3" applyFont="1" applyFill="1" applyBorder="1" applyAlignment="1">
      <alignment horizontal="center" wrapText="1"/>
    </xf>
    <xf numFmtId="0" fontId="6" fillId="2" borderId="5" xfId="3" applyFont="1" applyFill="1" applyBorder="1" applyAlignment="1">
      <alignment horizontal="center" wrapText="1"/>
    </xf>
    <xf numFmtId="0" fontId="7" fillId="0" borderId="3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14" fillId="2" borderId="2" xfId="3" applyFont="1" applyFill="1" applyBorder="1" applyAlignment="1">
      <alignment horizontal="left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left" wrapText="1"/>
    </xf>
    <xf numFmtId="0" fontId="7" fillId="0" borderId="3" xfId="0" applyFont="1" applyFill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4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wrapText="1"/>
    </xf>
    <xf numFmtId="0" fontId="7" fillId="2" borderId="2" xfId="3" applyFont="1" applyFill="1" applyBorder="1" applyAlignment="1">
      <alignment horizontal="left" wrapText="1"/>
    </xf>
    <xf numFmtId="0" fontId="7" fillId="0" borderId="4" xfId="0" applyFont="1" applyFill="1" applyBorder="1" applyAlignment="1">
      <alignment horizontal="center" wrapText="1"/>
    </xf>
    <xf numFmtId="0" fontId="7" fillId="0" borderId="5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justify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20" fillId="0" borderId="3" xfId="0" applyFont="1" applyFill="1" applyBorder="1" applyAlignment="1">
      <alignment horizontal="center" vertical="center"/>
    </xf>
    <xf numFmtId="0" fontId="20" fillId="0" borderId="4" xfId="0" applyFont="1" applyFill="1" applyBorder="1" applyAlignment="1">
      <alignment horizontal="center" vertical="center"/>
    </xf>
    <xf numFmtId="0" fontId="20" fillId="0" borderId="5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/>
    </xf>
    <xf numFmtId="0" fontId="4" fillId="0" borderId="0" xfId="0" applyFont="1" applyBorder="1"/>
    <xf numFmtId="0" fontId="0" fillId="0" borderId="0" xfId="0" applyBorder="1"/>
    <xf numFmtId="0" fontId="6" fillId="2" borderId="34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center"/>
    </xf>
    <xf numFmtId="0" fontId="6" fillId="2" borderId="36" xfId="0" applyFont="1" applyFill="1" applyBorder="1" applyAlignment="1">
      <alignment horizontal="center"/>
    </xf>
    <xf numFmtId="165" fontId="6" fillId="2" borderId="35" xfId="0" applyNumberFormat="1" applyFont="1" applyFill="1" applyBorder="1" applyAlignment="1">
      <alignment horizontal="right"/>
    </xf>
    <xf numFmtId="165" fontId="6" fillId="2" borderId="37" xfId="0" applyNumberFormat="1" applyFont="1" applyFill="1" applyBorder="1" applyAlignment="1">
      <alignment horizontal="right"/>
    </xf>
    <xf numFmtId="0" fontId="6" fillId="2" borderId="38" xfId="0" applyFont="1" applyFill="1" applyBorder="1" applyAlignment="1">
      <alignment horizontal="center"/>
    </xf>
    <xf numFmtId="0" fontId="6" fillId="2" borderId="35" xfId="0" applyFont="1" applyFill="1" applyBorder="1" applyAlignment="1"/>
    <xf numFmtId="0" fontId="6" fillId="2" borderId="36" xfId="0" applyFont="1" applyFill="1" applyBorder="1" applyAlignment="1"/>
    <xf numFmtId="0" fontId="6" fillId="2" borderId="39" xfId="0" applyFont="1" applyFill="1" applyBorder="1" applyAlignment="1"/>
    <xf numFmtId="0" fontId="6" fillId="2" borderId="38" xfId="0" applyFont="1" applyFill="1" applyBorder="1" applyAlignment="1"/>
  </cellXfs>
  <cellStyles count="7">
    <cellStyle name="Moneda" xfId="1" builtinId="4"/>
    <cellStyle name="Moneda 2 2 2" xfId="4"/>
    <cellStyle name="Normal" xfId="0" builtinId="0"/>
    <cellStyle name="Normal 2 2" xfId="6"/>
    <cellStyle name="Normal 4" xfId="3"/>
    <cellStyle name="Normal 5" xfId="5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148166</xdr:colOff>
      <xdr:row>74</xdr:row>
      <xdr:rowOff>190500</xdr:rowOff>
    </xdr:from>
    <xdr:to>
      <xdr:col>20</xdr:col>
      <xdr:colOff>298185</xdr:colOff>
      <xdr:row>75</xdr:row>
      <xdr:rowOff>201083</xdr:rowOff>
    </xdr:to>
    <xdr:sp macro="" textlink="">
      <xdr:nvSpPr>
        <xdr:cNvPr id="8" name="AutoShape 39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/>
        </xdr:cNvSpPr>
      </xdr:nvSpPr>
      <xdr:spPr bwMode="auto">
        <a:xfrm>
          <a:off x="19398191" y="1143000"/>
          <a:ext cx="150019" cy="20108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76200</xdr:colOff>
      <xdr:row>77</xdr:row>
      <xdr:rowOff>35900</xdr:rowOff>
    </xdr:to>
    <xdr:sp macro="" textlink="">
      <xdr:nvSpPr>
        <xdr:cNvPr id="32" name="Text Box 6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16802100" y="13430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76200</xdr:colOff>
      <xdr:row>77</xdr:row>
      <xdr:rowOff>35900</xdr:rowOff>
    </xdr:to>
    <xdr:sp macro="" textlink="">
      <xdr:nvSpPr>
        <xdr:cNvPr id="33" name="Text Box 7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16802100" y="1343025"/>
          <a:ext cx="7620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17</xdr:col>
      <xdr:colOff>0</xdr:colOff>
      <xdr:row>2060</xdr:row>
      <xdr:rowOff>0</xdr:rowOff>
    </xdr:from>
    <xdr:ext cx="76200" cy="229807"/>
    <xdr:sp macro="" textlink="">
      <xdr:nvSpPr>
        <xdr:cNvPr id="36" name="Text Box 6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16802100" y="329907900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2060</xdr:row>
      <xdr:rowOff>0</xdr:rowOff>
    </xdr:from>
    <xdr:ext cx="76200" cy="229807"/>
    <xdr:sp macro="" textlink="">
      <xdr:nvSpPr>
        <xdr:cNvPr id="37" name="Text Box 7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16802100" y="329907900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2060</xdr:row>
      <xdr:rowOff>0</xdr:rowOff>
    </xdr:from>
    <xdr:ext cx="76200" cy="229807"/>
    <xdr:sp macro="" textlink="">
      <xdr:nvSpPr>
        <xdr:cNvPr id="38" name="Text Box 6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16802100" y="330288900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2060</xdr:row>
      <xdr:rowOff>0</xdr:rowOff>
    </xdr:from>
    <xdr:ext cx="76200" cy="229807"/>
    <xdr:sp macro="" textlink="">
      <xdr:nvSpPr>
        <xdr:cNvPr id="39" name="Text Box 7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16802100" y="330288900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2060</xdr:row>
      <xdr:rowOff>0</xdr:rowOff>
    </xdr:from>
    <xdr:ext cx="76200" cy="229807"/>
    <xdr:sp macro="" textlink="">
      <xdr:nvSpPr>
        <xdr:cNvPr id="40" name="Text Box 6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16802100" y="330288900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2060</xdr:row>
      <xdr:rowOff>0</xdr:rowOff>
    </xdr:from>
    <xdr:ext cx="76200" cy="229807"/>
    <xdr:sp macro="" textlink="">
      <xdr:nvSpPr>
        <xdr:cNvPr id="41" name="Text Box 7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16802100" y="330288900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17</xdr:col>
      <xdr:colOff>0</xdr:colOff>
      <xdr:row>76</xdr:row>
      <xdr:rowOff>0</xdr:rowOff>
    </xdr:from>
    <xdr:to>
      <xdr:col>17</xdr:col>
      <xdr:colOff>76200</xdr:colOff>
      <xdr:row>77</xdr:row>
      <xdr:rowOff>28574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16802100" y="1880235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76200</xdr:colOff>
      <xdr:row>77</xdr:row>
      <xdr:rowOff>28574</xdr:rowOff>
    </xdr:to>
    <xdr:sp macro="" textlink="">
      <xdr:nvSpPr>
        <xdr:cNvPr id="67" name="Text Box 7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16802100" y="1880235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76200</xdr:colOff>
      <xdr:row>77</xdr:row>
      <xdr:rowOff>28573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16802100" y="36442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76200</xdr:colOff>
      <xdr:row>77</xdr:row>
      <xdr:rowOff>28573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16802100" y="364426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76200</xdr:colOff>
      <xdr:row>77</xdr:row>
      <xdr:rowOff>28573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16802100" y="5403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76</xdr:row>
      <xdr:rowOff>0</xdr:rowOff>
    </xdr:from>
    <xdr:to>
      <xdr:col>17</xdr:col>
      <xdr:colOff>76200</xdr:colOff>
      <xdr:row>77</xdr:row>
      <xdr:rowOff>28573</xdr:rowOff>
    </xdr:to>
    <xdr:sp macro="" textlink="">
      <xdr:nvSpPr>
        <xdr:cNvPr id="123" name="Text Box 7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16802100" y="5403532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20</xdr:col>
      <xdr:colOff>148166</xdr:colOff>
      <xdr:row>1591</xdr:row>
      <xdr:rowOff>190500</xdr:rowOff>
    </xdr:from>
    <xdr:to>
      <xdr:col>20</xdr:col>
      <xdr:colOff>298185</xdr:colOff>
      <xdr:row>1592</xdr:row>
      <xdr:rowOff>0</xdr:rowOff>
    </xdr:to>
    <xdr:sp macro="" textlink="">
      <xdr:nvSpPr>
        <xdr:cNvPr id="126" name="AutoShape 39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>
          <a:spLocks noChangeArrowheads="1"/>
        </xdr:cNvSpPr>
      </xdr:nvSpPr>
      <xdr:spPr bwMode="auto">
        <a:xfrm>
          <a:off x="19398191" y="71647050"/>
          <a:ext cx="150019" cy="952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1594</xdr:row>
      <xdr:rowOff>0</xdr:rowOff>
    </xdr:from>
    <xdr:to>
      <xdr:col>2</xdr:col>
      <xdr:colOff>541602</xdr:colOff>
      <xdr:row>1595</xdr:row>
      <xdr:rowOff>0</xdr:rowOff>
    </xdr:to>
    <xdr:sp macro="" textlink="">
      <xdr:nvSpPr>
        <xdr:cNvPr id="127" name="AutoShape 39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>
          <a:spLocks noChangeArrowheads="1"/>
        </xdr:cNvSpPr>
      </xdr:nvSpPr>
      <xdr:spPr bwMode="auto">
        <a:xfrm>
          <a:off x="2039408" y="72037575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1597</xdr:row>
      <xdr:rowOff>195036</xdr:rowOff>
    </xdr:from>
    <xdr:to>
      <xdr:col>1</xdr:col>
      <xdr:colOff>951328</xdr:colOff>
      <xdr:row>1598</xdr:row>
      <xdr:rowOff>202595</xdr:rowOff>
    </xdr:to>
    <xdr:sp macro="" textlink="">
      <xdr:nvSpPr>
        <xdr:cNvPr id="128" name="AutoShape 39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>
          <a:spLocks noChangeArrowheads="1"/>
        </xdr:cNvSpPr>
      </xdr:nvSpPr>
      <xdr:spPr bwMode="auto">
        <a:xfrm>
          <a:off x="1401384" y="72804111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1598</xdr:row>
      <xdr:rowOff>18144</xdr:rowOff>
    </xdr:from>
    <xdr:to>
      <xdr:col>5</xdr:col>
      <xdr:colOff>490198</xdr:colOff>
      <xdr:row>1599</xdr:row>
      <xdr:rowOff>18142</xdr:rowOff>
    </xdr:to>
    <xdr:sp macro="" textlink="">
      <xdr:nvSpPr>
        <xdr:cNvPr id="129" name="AutoShape 39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>
          <a:spLocks noChangeArrowheads="1"/>
        </xdr:cNvSpPr>
      </xdr:nvSpPr>
      <xdr:spPr bwMode="auto">
        <a:xfrm>
          <a:off x="6121854" y="72817719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1597</xdr:row>
      <xdr:rowOff>188989</xdr:rowOff>
    </xdr:from>
    <xdr:to>
      <xdr:col>3</xdr:col>
      <xdr:colOff>1279411</xdr:colOff>
      <xdr:row>1598</xdr:row>
      <xdr:rowOff>196548</xdr:rowOff>
    </xdr:to>
    <xdr:sp macro="" textlink="">
      <xdr:nvSpPr>
        <xdr:cNvPr id="130" name="AutoShape 3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>
          <a:spLocks noChangeArrowheads="1"/>
        </xdr:cNvSpPr>
      </xdr:nvSpPr>
      <xdr:spPr bwMode="auto">
        <a:xfrm>
          <a:off x="3396342" y="72798064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1598</xdr:row>
      <xdr:rowOff>4536</xdr:rowOff>
    </xdr:from>
    <xdr:to>
      <xdr:col>7</xdr:col>
      <xdr:colOff>351102</xdr:colOff>
      <xdr:row>1599</xdr:row>
      <xdr:rowOff>12094</xdr:rowOff>
    </xdr:to>
    <xdr:sp macro="" textlink="">
      <xdr:nvSpPr>
        <xdr:cNvPr id="131" name="AutoShape 39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>
          <a:spLocks noChangeArrowheads="1"/>
        </xdr:cNvSpPr>
      </xdr:nvSpPr>
      <xdr:spPr bwMode="auto">
        <a:xfrm>
          <a:off x="7687733" y="72804111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1598</xdr:row>
      <xdr:rowOff>18144</xdr:rowOff>
    </xdr:from>
    <xdr:to>
      <xdr:col>6</xdr:col>
      <xdr:colOff>402506</xdr:colOff>
      <xdr:row>1599</xdr:row>
      <xdr:rowOff>25702</xdr:rowOff>
    </xdr:to>
    <xdr:sp macro="" textlink="">
      <xdr:nvSpPr>
        <xdr:cNvPr id="132" name="AutoShape 39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>
          <a:spLocks noChangeArrowheads="1"/>
        </xdr:cNvSpPr>
      </xdr:nvSpPr>
      <xdr:spPr bwMode="auto">
        <a:xfrm>
          <a:off x="6881887" y="72817719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1598</xdr:row>
      <xdr:rowOff>4537</xdr:rowOff>
    </xdr:from>
    <xdr:to>
      <xdr:col>9</xdr:col>
      <xdr:colOff>59305</xdr:colOff>
      <xdr:row>1599</xdr:row>
      <xdr:rowOff>12095</xdr:rowOff>
    </xdr:to>
    <xdr:sp macro="" textlink="">
      <xdr:nvSpPr>
        <xdr:cNvPr id="133" name="AutoShape 39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>
          <a:spLocks noChangeArrowheads="1"/>
        </xdr:cNvSpPr>
      </xdr:nvSpPr>
      <xdr:spPr bwMode="auto">
        <a:xfrm>
          <a:off x="9007022" y="72804112"/>
          <a:ext cx="39630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1598</xdr:row>
      <xdr:rowOff>30239</xdr:rowOff>
    </xdr:from>
    <xdr:to>
      <xdr:col>17</xdr:col>
      <xdr:colOff>158750</xdr:colOff>
      <xdr:row>1598</xdr:row>
      <xdr:rowOff>199571</xdr:rowOff>
    </xdr:to>
    <xdr:sp macro="" textlink="">
      <xdr:nvSpPr>
        <xdr:cNvPr id="134" name="AutoShape 39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>
          <a:spLocks noChangeArrowheads="1"/>
        </xdr:cNvSpPr>
      </xdr:nvSpPr>
      <xdr:spPr bwMode="auto">
        <a:xfrm>
          <a:off x="16669960" y="72829814"/>
          <a:ext cx="29089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1598</xdr:row>
      <xdr:rowOff>15121</xdr:rowOff>
    </xdr:from>
    <xdr:to>
      <xdr:col>14</xdr:col>
      <xdr:colOff>51362</xdr:colOff>
      <xdr:row>1599</xdr:row>
      <xdr:rowOff>22679</xdr:rowOff>
    </xdr:to>
    <xdr:sp macro="" textlink="">
      <xdr:nvSpPr>
        <xdr:cNvPr id="135" name="AutoShape 39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>
          <a:spLocks noChangeArrowheads="1"/>
        </xdr:cNvSpPr>
      </xdr:nvSpPr>
      <xdr:spPr bwMode="auto">
        <a:xfrm>
          <a:off x="12281120" y="72814696"/>
          <a:ext cx="2191092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1598</xdr:row>
      <xdr:rowOff>24192</xdr:rowOff>
    </xdr:from>
    <xdr:to>
      <xdr:col>19</xdr:col>
      <xdr:colOff>143631</xdr:colOff>
      <xdr:row>1598</xdr:row>
      <xdr:rowOff>193524</xdr:rowOff>
    </xdr:to>
    <xdr:sp macro="" textlink="">
      <xdr:nvSpPr>
        <xdr:cNvPr id="136" name="AutoShape 39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>
          <a:spLocks noChangeArrowheads="1"/>
        </xdr:cNvSpPr>
      </xdr:nvSpPr>
      <xdr:spPr bwMode="auto">
        <a:xfrm>
          <a:off x="18270009" y="72823767"/>
          <a:ext cx="4092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1598</xdr:row>
      <xdr:rowOff>37799</xdr:rowOff>
    </xdr:from>
    <xdr:to>
      <xdr:col>20</xdr:col>
      <xdr:colOff>598714</xdr:colOff>
      <xdr:row>1599</xdr:row>
      <xdr:rowOff>3023</xdr:rowOff>
    </xdr:to>
    <xdr:sp macro="" textlink="">
      <xdr:nvSpPr>
        <xdr:cNvPr id="137" name="AutoShape 39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>
          <a:spLocks noChangeArrowheads="1"/>
        </xdr:cNvSpPr>
      </xdr:nvSpPr>
      <xdr:spPr bwMode="auto">
        <a:xfrm>
          <a:off x="19552406" y="72837374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1598</xdr:row>
      <xdr:rowOff>31751</xdr:rowOff>
    </xdr:from>
    <xdr:to>
      <xdr:col>24</xdr:col>
      <xdr:colOff>752929</xdr:colOff>
      <xdr:row>1598</xdr:row>
      <xdr:rowOff>201083</xdr:rowOff>
    </xdr:to>
    <xdr:sp macro="" textlink="">
      <xdr:nvSpPr>
        <xdr:cNvPr id="138" name="AutoShape 39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>
          <a:spLocks noChangeArrowheads="1"/>
        </xdr:cNvSpPr>
      </xdr:nvSpPr>
      <xdr:spPr bwMode="auto">
        <a:xfrm>
          <a:off x="22678421" y="72831326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1614</xdr:row>
      <xdr:rowOff>7560</xdr:rowOff>
    </xdr:from>
    <xdr:to>
      <xdr:col>1</xdr:col>
      <xdr:colOff>719667</xdr:colOff>
      <xdr:row>1615</xdr:row>
      <xdr:rowOff>28726</xdr:rowOff>
    </xdr:to>
    <xdr:sp macro="" textlink="">
      <xdr:nvSpPr>
        <xdr:cNvPr id="139" name="AutoShape 39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>
          <a:spLocks noChangeArrowheads="1"/>
        </xdr:cNvSpPr>
      </xdr:nvSpPr>
      <xdr:spPr bwMode="auto">
        <a:xfrm>
          <a:off x="928158" y="75855135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1613</xdr:row>
      <xdr:rowOff>188988</xdr:rowOff>
    </xdr:from>
    <xdr:to>
      <xdr:col>3</xdr:col>
      <xdr:colOff>937721</xdr:colOff>
      <xdr:row>1615</xdr:row>
      <xdr:rowOff>19654</xdr:rowOff>
    </xdr:to>
    <xdr:sp macro="" textlink="">
      <xdr:nvSpPr>
        <xdr:cNvPr id="140" name="AutoShape 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>
          <a:spLocks noChangeArrowheads="1"/>
        </xdr:cNvSpPr>
      </xdr:nvSpPr>
      <xdr:spPr bwMode="auto">
        <a:xfrm>
          <a:off x="3054652" y="7584606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1613</xdr:row>
      <xdr:rowOff>176893</xdr:rowOff>
    </xdr:from>
    <xdr:to>
      <xdr:col>7</xdr:col>
      <xdr:colOff>530827</xdr:colOff>
      <xdr:row>1615</xdr:row>
      <xdr:rowOff>7559</xdr:rowOff>
    </xdr:to>
    <xdr:sp macro="" textlink="">
      <xdr:nvSpPr>
        <xdr:cNvPr id="141" name="AutoShape 39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>
          <a:spLocks noChangeArrowheads="1"/>
        </xdr:cNvSpPr>
      </xdr:nvSpPr>
      <xdr:spPr bwMode="auto">
        <a:xfrm>
          <a:off x="7864056" y="75833968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1613</xdr:row>
      <xdr:rowOff>188989</xdr:rowOff>
    </xdr:from>
    <xdr:to>
      <xdr:col>12</xdr:col>
      <xdr:colOff>125442</xdr:colOff>
      <xdr:row>1615</xdr:row>
      <xdr:rowOff>19655</xdr:rowOff>
    </xdr:to>
    <xdr:sp macro="" textlink="">
      <xdr:nvSpPr>
        <xdr:cNvPr id="142" name="AutoShape 39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>
          <a:spLocks noChangeArrowheads="1"/>
        </xdr:cNvSpPr>
      </xdr:nvSpPr>
      <xdr:spPr bwMode="auto">
        <a:xfrm>
          <a:off x="12279000" y="75846064"/>
          <a:ext cx="124167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1614</xdr:row>
      <xdr:rowOff>7560</xdr:rowOff>
    </xdr:from>
    <xdr:to>
      <xdr:col>15</xdr:col>
      <xdr:colOff>766342</xdr:colOff>
      <xdr:row>1614</xdr:row>
      <xdr:rowOff>176892</xdr:rowOff>
    </xdr:to>
    <xdr:sp macro="" textlink="">
      <xdr:nvSpPr>
        <xdr:cNvPr id="143" name="AutoShape 39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>
          <a:spLocks noChangeArrowheads="1"/>
        </xdr:cNvSpPr>
      </xdr:nvSpPr>
      <xdr:spPr bwMode="auto">
        <a:xfrm>
          <a:off x="15815465" y="75855135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1614</xdr:row>
      <xdr:rowOff>15119</xdr:rowOff>
    </xdr:from>
    <xdr:to>
      <xdr:col>18</xdr:col>
      <xdr:colOff>179346</xdr:colOff>
      <xdr:row>1614</xdr:row>
      <xdr:rowOff>184451</xdr:rowOff>
    </xdr:to>
    <xdr:sp macro="" textlink="">
      <xdr:nvSpPr>
        <xdr:cNvPr id="144" name="AutoShape 3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>
          <a:spLocks noChangeArrowheads="1"/>
        </xdr:cNvSpPr>
      </xdr:nvSpPr>
      <xdr:spPr bwMode="auto">
        <a:xfrm>
          <a:off x="17396086" y="75862694"/>
          <a:ext cx="37593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1614</xdr:row>
      <xdr:rowOff>4536</xdr:rowOff>
    </xdr:from>
    <xdr:to>
      <xdr:col>19</xdr:col>
      <xdr:colOff>486641</xdr:colOff>
      <xdr:row>1615</xdr:row>
      <xdr:rowOff>36286</xdr:rowOff>
    </xdr:to>
    <xdr:sp macro="" textlink="">
      <xdr:nvSpPr>
        <xdr:cNvPr id="145" name="AutoShape 39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>
          <a:spLocks noChangeArrowheads="1"/>
        </xdr:cNvSpPr>
      </xdr:nvSpPr>
      <xdr:spPr bwMode="auto">
        <a:xfrm>
          <a:off x="18725958" y="75852111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1614</xdr:row>
      <xdr:rowOff>13419</xdr:rowOff>
    </xdr:from>
    <xdr:to>
      <xdr:col>23</xdr:col>
      <xdr:colOff>453760</xdr:colOff>
      <xdr:row>1614</xdr:row>
      <xdr:rowOff>182751</xdr:rowOff>
    </xdr:to>
    <xdr:sp macro="" textlink="">
      <xdr:nvSpPr>
        <xdr:cNvPr id="146" name="AutoShape 39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>
          <a:spLocks noChangeArrowheads="1"/>
        </xdr:cNvSpPr>
      </xdr:nvSpPr>
      <xdr:spPr bwMode="auto">
        <a:xfrm>
          <a:off x="21674402" y="7586099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1614</xdr:row>
      <xdr:rowOff>22679</xdr:rowOff>
    </xdr:from>
    <xdr:to>
      <xdr:col>4</xdr:col>
      <xdr:colOff>524062</xdr:colOff>
      <xdr:row>1615</xdr:row>
      <xdr:rowOff>1511</xdr:rowOff>
    </xdr:to>
    <xdr:sp macro="" textlink="">
      <xdr:nvSpPr>
        <xdr:cNvPr id="147" name="AutoShape 39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>
          <a:spLocks noChangeArrowheads="1"/>
        </xdr:cNvSpPr>
      </xdr:nvSpPr>
      <xdr:spPr bwMode="auto">
        <a:xfrm>
          <a:off x="5190254" y="7587025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1613</xdr:row>
      <xdr:rowOff>188988</xdr:rowOff>
    </xdr:from>
    <xdr:to>
      <xdr:col>5</xdr:col>
      <xdr:colOff>495486</xdr:colOff>
      <xdr:row>1615</xdr:row>
      <xdr:rowOff>19654</xdr:rowOff>
    </xdr:to>
    <xdr:sp macro="" textlink="">
      <xdr:nvSpPr>
        <xdr:cNvPr id="148" name="AutoShape 39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>
          <a:spLocks noChangeArrowheads="1"/>
        </xdr:cNvSpPr>
      </xdr:nvSpPr>
      <xdr:spPr bwMode="auto">
        <a:xfrm>
          <a:off x="6127142" y="7584606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1613</xdr:row>
      <xdr:rowOff>170844</xdr:rowOff>
    </xdr:from>
    <xdr:to>
      <xdr:col>6</xdr:col>
      <xdr:colOff>336736</xdr:colOff>
      <xdr:row>1615</xdr:row>
      <xdr:rowOff>1510</xdr:rowOff>
    </xdr:to>
    <xdr:sp macro="" textlink="">
      <xdr:nvSpPr>
        <xdr:cNvPr id="149" name="AutoShape 39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>
          <a:spLocks noChangeArrowheads="1"/>
        </xdr:cNvSpPr>
      </xdr:nvSpPr>
      <xdr:spPr bwMode="auto">
        <a:xfrm>
          <a:off x="6816117" y="75827919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1592</xdr:row>
      <xdr:rowOff>0</xdr:rowOff>
    </xdr:from>
    <xdr:to>
      <xdr:col>17</xdr:col>
      <xdr:colOff>76200</xdr:colOff>
      <xdr:row>1593</xdr:row>
      <xdr:rowOff>28573</xdr:rowOff>
    </xdr:to>
    <xdr:sp macro="" textlink="">
      <xdr:nvSpPr>
        <xdr:cNvPr id="150" name="Text Box 6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6802100" y="716565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1592</xdr:row>
      <xdr:rowOff>0</xdr:rowOff>
    </xdr:from>
    <xdr:to>
      <xdr:col>17</xdr:col>
      <xdr:colOff>76200</xdr:colOff>
      <xdr:row>1593</xdr:row>
      <xdr:rowOff>28573</xdr:rowOff>
    </xdr:to>
    <xdr:sp macro="" textlink="">
      <xdr:nvSpPr>
        <xdr:cNvPr id="151" name="Text Box 7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16802100" y="716565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1592</xdr:row>
      <xdr:rowOff>0</xdr:rowOff>
    </xdr:from>
    <xdr:to>
      <xdr:col>24</xdr:col>
      <xdr:colOff>557893</xdr:colOff>
      <xdr:row>1593</xdr:row>
      <xdr:rowOff>27214</xdr:rowOff>
    </xdr:to>
    <xdr:sp macro="" textlink="">
      <xdr:nvSpPr>
        <xdr:cNvPr id="152" name="AutoShape 39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>
          <a:spLocks noChangeArrowheads="1"/>
        </xdr:cNvSpPr>
      </xdr:nvSpPr>
      <xdr:spPr bwMode="auto">
        <a:xfrm>
          <a:off x="22371505" y="7165657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1598</xdr:row>
      <xdr:rowOff>35719</xdr:rowOff>
    </xdr:from>
    <xdr:to>
      <xdr:col>4</xdr:col>
      <xdr:colOff>546364</xdr:colOff>
      <xdr:row>1598</xdr:row>
      <xdr:rowOff>205051</xdr:rowOff>
    </xdr:to>
    <xdr:sp macro="" textlink="">
      <xdr:nvSpPr>
        <xdr:cNvPr id="153" name="AutoShape 39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>
          <a:spLocks noChangeArrowheads="1"/>
        </xdr:cNvSpPr>
      </xdr:nvSpPr>
      <xdr:spPr bwMode="auto">
        <a:xfrm>
          <a:off x="5212556" y="72835294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 editAs="oneCell">
    <xdr:from>
      <xdr:col>17</xdr:col>
      <xdr:colOff>0</xdr:colOff>
      <xdr:row>1670</xdr:row>
      <xdr:rowOff>0</xdr:rowOff>
    </xdr:from>
    <xdr:to>
      <xdr:col>17</xdr:col>
      <xdr:colOff>76200</xdr:colOff>
      <xdr:row>1671</xdr:row>
      <xdr:rowOff>28575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16802100" y="8923972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1670</xdr:row>
      <xdr:rowOff>0</xdr:rowOff>
    </xdr:from>
    <xdr:to>
      <xdr:col>17</xdr:col>
      <xdr:colOff>76200</xdr:colOff>
      <xdr:row>1671</xdr:row>
      <xdr:rowOff>28575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16802100" y="8923972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391583</xdr:colOff>
      <xdr:row>1831</xdr:row>
      <xdr:rowOff>0</xdr:rowOff>
    </xdr:from>
    <xdr:to>
      <xdr:col>2</xdr:col>
      <xdr:colOff>541602</xdr:colOff>
      <xdr:row>1832</xdr:row>
      <xdr:rowOff>0</xdr:rowOff>
    </xdr:to>
    <xdr:sp macro="" textlink="">
      <xdr:nvSpPr>
        <xdr:cNvPr id="181" name="AutoShape 39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>
          <a:spLocks noChangeArrowheads="1"/>
        </xdr:cNvSpPr>
      </xdr:nvSpPr>
      <xdr:spPr bwMode="auto">
        <a:xfrm>
          <a:off x="2039408" y="124806075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1834</xdr:row>
      <xdr:rowOff>195036</xdr:rowOff>
    </xdr:from>
    <xdr:to>
      <xdr:col>1</xdr:col>
      <xdr:colOff>951328</xdr:colOff>
      <xdr:row>1835</xdr:row>
      <xdr:rowOff>202595</xdr:rowOff>
    </xdr:to>
    <xdr:sp macro="" textlink="">
      <xdr:nvSpPr>
        <xdr:cNvPr id="182" name="AutoShape 39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>
          <a:spLocks noChangeArrowheads="1"/>
        </xdr:cNvSpPr>
      </xdr:nvSpPr>
      <xdr:spPr bwMode="auto">
        <a:xfrm>
          <a:off x="1401384" y="125572611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1835</xdr:row>
      <xdr:rowOff>18144</xdr:rowOff>
    </xdr:from>
    <xdr:to>
      <xdr:col>5</xdr:col>
      <xdr:colOff>490198</xdr:colOff>
      <xdr:row>1836</xdr:row>
      <xdr:rowOff>18142</xdr:rowOff>
    </xdr:to>
    <xdr:sp macro="" textlink="">
      <xdr:nvSpPr>
        <xdr:cNvPr id="183" name="AutoShape 39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>
          <a:spLocks noChangeArrowheads="1"/>
        </xdr:cNvSpPr>
      </xdr:nvSpPr>
      <xdr:spPr bwMode="auto">
        <a:xfrm>
          <a:off x="6121854" y="125586219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1834</xdr:row>
      <xdr:rowOff>188989</xdr:rowOff>
    </xdr:from>
    <xdr:to>
      <xdr:col>3</xdr:col>
      <xdr:colOff>1279411</xdr:colOff>
      <xdr:row>1835</xdr:row>
      <xdr:rowOff>196548</xdr:rowOff>
    </xdr:to>
    <xdr:sp macro="" textlink="">
      <xdr:nvSpPr>
        <xdr:cNvPr id="184" name="AutoShape 39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>
          <a:spLocks noChangeArrowheads="1"/>
        </xdr:cNvSpPr>
      </xdr:nvSpPr>
      <xdr:spPr bwMode="auto">
        <a:xfrm>
          <a:off x="3396342" y="125566564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1835</xdr:row>
      <xdr:rowOff>4536</xdr:rowOff>
    </xdr:from>
    <xdr:to>
      <xdr:col>7</xdr:col>
      <xdr:colOff>351102</xdr:colOff>
      <xdr:row>1836</xdr:row>
      <xdr:rowOff>12094</xdr:rowOff>
    </xdr:to>
    <xdr:sp macro="" textlink="">
      <xdr:nvSpPr>
        <xdr:cNvPr id="185" name="AutoShape 39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>
          <a:spLocks noChangeArrowheads="1"/>
        </xdr:cNvSpPr>
      </xdr:nvSpPr>
      <xdr:spPr bwMode="auto">
        <a:xfrm>
          <a:off x="7687733" y="125572611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1835</xdr:row>
      <xdr:rowOff>18144</xdr:rowOff>
    </xdr:from>
    <xdr:to>
      <xdr:col>6</xdr:col>
      <xdr:colOff>402506</xdr:colOff>
      <xdr:row>1836</xdr:row>
      <xdr:rowOff>25702</xdr:rowOff>
    </xdr:to>
    <xdr:sp macro="" textlink="">
      <xdr:nvSpPr>
        <xdr:cNvPr id="186" name="AutoShape 39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>
          <a:spLocks noChangeArrowheads="1"/>
        </xdr:cNvSpPr>
      </xdr:nvSpPr>
      <xdr:spPr bwMode="auto">
        <a:xfrm>
          <a:off x="6881887" y="125586219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1835</xdr:row>
      <xdr:rowOff>4537</xdr:rowOff>
    </xdr:from>
    <xdr:to>
      <xdr:col>9</xdr:col>
      <xdr:colOff>59305</xdr:colOff>
      <xdr:row>1836</xdr:row>
      <xdr:rowOff>12095</xdr:rowOff>
    </xdr:to>
    <xdr:sp macro="" textlink="">
      <xdr:nvSpPr>
        <xdr:cNvPr id="187" name="AutoShape 3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>
          <a:spLocks noChangeArrowheads="1"/>
        </xdr:cNvSpPr>
      </xdr:nvSpPr>
      <xdr:spPr bwMode="auto">
        <a:xfrm>
          <a:off x="9007022" y="125572612"/>
          <a:ext cx="39630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1835</xdr:row>
      <xdr:rowOff>30239</xdr:rowOff>
    </xdr:from>
    <xdr:to>
      <xdr:col>17</xdr:col>
      <xdr:colOff>158750</xdr:colOff>
      <xdr:row>1835</xdr:row>
      <xdr:rowOff>199571</xdr:rowOff>
    </xdr:to>
    <xdr:sp macro="" textlink="">
      <xdr:nvSpPr>
        <xdr:cNvPr id="188" name="AutoShape 39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>
          <a:spLocks noChangeArrowheads="1"/>
        </xdr:cNvSpPr>
      </xdr:nvSpPr>
      <xdr:spPr bwMode="auto">
        <a:xfrm>
          <a:off x="16669960" y="125598314"/>
          <a:ext cx="29089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1835</xdr:row>
      <xdr:rowOff>15121</xdr:rowOff>
    </xdr:from>
    <xdr:to>
      <xdr:col>14</xdr:col>
      <xdr:colOff>51362</xdr:colOff>
      <xdr:row>1836</xdr:row>
      <xdr:rowOff>22679</xdr:rowOff>
    </xdr:to>
    <xdr:sp macro="" textlink="">
      <xdr:nvSpPr>
        <xdr:cNvPr id="189" name="AutoShape 39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>
          <a:spLocks noChangeArrowheads="1"/>
        </xdr:cNvSpPr>
      </xdr:nvSpPr>
      <xdr:spPr bwMode="auto">
        <a:xfrm>
          <a:off x="12281120" y="125583196"/>
          <a:ext cx="2191092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1835</xdr:row>
      <xdr:rowOff>24192</xdr:rowOff>
    </xdr:from>
    <xdr:to>
      <xdr:col>19</xdr:col>
      <xdr:colOff>143631</xdr:colOff>
      <xdr:row>1835</xdr:row>
      <xdr:rowOff>193524</xdr:rowOff>
    </xdr:to>
    <xdr:sp macro="" textlink="">
      <xdr:nvSpPr>
        <xdr:cNvPr id="190" name="AutoShape 3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>
          <a:spLocks noChangeArrowheads="1"/>
        </xdr:cNvSpPr>
      </xdr:nvSpPr>
      <xdr:spPr bwMode="auto">
        <a:xfrm>
          <a:off x="18270009" y="125592267"/>
          <a:ext cx="4092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1835</xdr:row>
      <xdr:rowOff>37799</xdr:rowOff>
    </xdr:from>
    <xdr:to>
      <xdr:col>20</xdr:col>
      <xdr:colOff>598714</xdr:colOff>
      <xdr:row>1836</xdr:row>
      <xdr:rowOff>3023</xdr:rowOff>
    </xdr:to>
    <xdr:sp macro="" textlink="">
      <xdr:nvSpPr>
        <xdr:cNvPr id="191" name="AutoShape 39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>
          <a:spLocks noChangeArrowheads="1"/>
        </xdr:cNvSpPr>
      </xdr:nvSpPr>
      <xdr:spPr bwMode="auto">
        <a:xfrm>
          <a:off x="19552406" y="125605874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1835</xdr:row>
      <xdr:rowOff>31751</xdr:rowOff>
    </xdr:from>
    <xdr:to>
      <xdr:col>24</xdr:col>
      <xdr:colOff>752929</xdr:colOff>
      <xdr:row>1835</xdr:row>
      <xdr:rowOff>201083</xdr:rowOff>
    </xdr:to>
    <xdr:sp macro="" textlink="">
      <xdr:nvSpPr>
        <xdr:cNvPr id="192" name="AutoShape 39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>
          <a:spLocks noChangeArrowheads="1"/>
        </xdr:cNvSpPr>
      </xdr:nvSpPr>
      <xdr:spPr bwMode="auto">
        <a:xfrm>
          <a:off x="22678421" y="125599826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1851</xdr:row>
      <xdr:rowOff>7560</xdr:rowOff>
    </xdr:from>
    <xdr:to>
      <xdr:col>1</xdr:col>
      <xdr:colOff>719667</xdr:colOff>
      <xdr:row>1852</xdr:row>
      <xdr:rowOff>28726</xdr:rowOff>
    </xdr:to>
    <xdr:sp macro="" textlink="">
      <xdr:nvSpPr>
        <xdr:cNvPr id="193" name="AutoShape 39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>
          <a:spLocks noChangeArrowheads="1"/>
        </xdr:cNvSpPr>
      </xdr:nvSpPr>
      <xdr:spPr bwMode="auto">
        <a:xfrm>
          <a:off x="928158" y="128737935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1850</xdr:row>
      <xdr:rowOff>188988</xdr:rowOff>
    </xdr:from>
    <xdr:to>
      <xdr:col>3</xdr:col>
      <xdr:colOff>937721</xdr:colOff>
      <xdr:row>1852</xdr:row>
      <xdr:rowOff>19654</xdr:rowOff>
    </xdr:to>
    <xdr:sp macro="" textlink="">
      <xdr:nvSpPr>
        <xdr:cNvPr id="194" name="AutoShape 39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>
          <a:spLocks noChangeArrowheads="1"/>
        </xdr:cNvSpPr>
      </xdr:nvSpPr>
      <xdr:spPr bwMode="auto">
        <a:xfrm>
          <a:off x="3054652" y="12872886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1850</xdr:row>
      <xdr:rowOff>176893</xdr:rowOff>
    </xdr:from>
    <xdr:to>
      <xdr:col>7</xdr:col>
      <xdr:colOff>530827</xdr:colOff>
      <xdr:row>1852</xdr:row>
      <xdr:rowOff>7559</xdr:rowOff>
    </xdr:to>
    <xdr:sp macro="" textlink="">
      <xdr:nvSpPr>
        <xdr:cNvPr id="195" name="AutoShape 39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>
          <a:spLocks noChangeArrowheads="1"/>
        </xdr:cNvSpPr>
      </xdr:nvSpPr>
      <xdr:spPr bwMode="auto">
        <a:xfrm>
          <a:off x="7864056" y="128716768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1850</xdr:row>
      <xdr:rowOff>188989</xdr:rowOff>
    </xdr:from>
    <xdr:to>
      <xdr:col>12</xdr:col>
      <xdr:colOff>125442</xdr:colOff>
      <xdr:row>1852</xdr:row>
      <xdr:rowOff>19655</xdr:rowOff>
    </xdr:to>
    <xdr:sp macro="" textlink="">
      <xdr:nvSpPr>
        <xdr:cNvPr id="196" name="AutoShape 39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>
          <a:spLocks noChangeArrowheads="1"/>
        </xdr:cNvSpPr>
      </xdr:nvSpPr>
      <xdr:spPr bwMode="auto">
        <a:xfrm>
          <a:off x="12279000" y="128728864"/>
          <a:ext cx="124167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1851</xdr:row>
      <xdr:rowOff>7560</xdr:rowOff>
    </xdr:from>
    <xdr:to>
      <xdr:col>15</xdr:col>
      <xdr:colOff>766342</xdr:colOff>
      <xdr:row>1851</xdr:row>
      <xdr:rowOff>176892</xdr:rowOff>
    </xdr:to>
    <xdr:sp macro="" textlink="">
      <xdr:nvSpPr>
        <xdr:cNvPr id="197" name="AutoShape 39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>
          <a:spLocks noChangeArrowheads="1"/>
        </xdr:cNvSpPr>
      </xdr:nvSpPr>
      <xdr:spPr bwMode="auto">
        <a:xfrm>
          <a:off x="15815465" y="128737935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1851</xdr:row>
      <xdr:rowOff>15119</xdr:rowOff>
    </xdr:from>
    <xdr:to>
      <xdr:col>18</xdr:col>
      <xdr:colOff>179346</xdr:colOff>
      <xdr:row>1851</xdr:row>
      <xdr:rowOff>184451</xdr:rowOff>
    </xdr:to>
    <xdr:sp macro="" textlink="">
      <xdr:nvSpPr>
        <xdr:cNvPr id="198" name="AutoShape 39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>
          <a:spLocks noChangeArrowheads="1"/>
        </xdr:cNvSpPr>
      </xdr:nvSpPr>
      <xdr:spPr bwMode="auto">
        <a:xfrm>
          <a:off x="17396086" y="128745494"/>
          <a:ext cx="37593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1851</xdr:row>
      <xdr:rowOff>4536</xdr:rowOff>
    </xdr:from>
    <xdr:to>
      <xdr:col>19</xdr:col>
      <xdr:colOff>486641</xdr:colOff>
      <xdr:row>1852</xdr:row>
      <xdr:rowOff>36286</xdr:rowOff>
    </xdr:to>
    <xdr:sp macro="" textlink="">
      <xdr:nvSpPr>
        <xdr:cNvPr id="199" name="AutoShape 39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>
          <a:spLocks noChangeArrowheads="1"/>
        </xdr:cNvSpPr>
      </xdr:nvSpPr>
      <xdr:spPr bwMode="auto">
        <a:xfrm>
          <a:off x="18725958" y="128734911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1851</xdr:row>
      <xdr:rowOff>13419</xdr:rowOff>
    </xdr:from>
    <xdr:to>
      <xdr:col>23</xdr:col>
      <xdr:colOff>453760</xdr:colOff>
      <xdr:row>1851</xdr:row>
      <xdr:rowOff>182751</xdr:rowOff>
    </xdr:to>
    <xdr:sp macro="" textlink="">
      <xdr:nvSpPr>
        <xdr:cNvPr id="200" name="AutoShape 3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>
          <a:spLocks noChangeArrowheads="1"/>
        </xdr:cNvSpPr>
      </xdr:nvSpPr>
      <xdr:spPr bwMode="auto">
        <a:xfrm>
          <a:off x="21674402" y="12874379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1851</xdr:row>
      <xdr:rowOff>22679</xdr:rowOff>
    </xdr:from>
    <xdr:to>
      <xdr:col>4</xdr:col>
      <xdr:colOff>524062</xdr:colOff>
      <xdr:row>1852</xdr:row>
      <xdr:rowOff>1511</xdr:rowOff>
    </xdr:to>
    <xdr:sp macro="" textlink="">
      <xdr:nvSpPr>
        <xdr:cNvPr id="201" name="AutoShape 39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>
          <a:spLocks noChangeArrowheads="1"/>
        </xdr:cNvSpPr>
      </xdr:nvSpPr>
      <xdr:spPr bwMode="auto">
        <a:xfrm>
          <a:off x="5190254" y="12875305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1850</xdr:row>
      <xdr:rowOff>188988</xdr:rowOff>
    </xdr:from>
    <xdr:to>
      <xdr:col>5</xdr:col>
      <xdr:colOff>495486</xdr:colOff>
      <xdr:row>1852</xdr:row>
      <xdr:rowOff>19654</xdr:rowOff>
    </xdr:to>
    <xdr:sp macro="" textlink="">
      <xdr:nvSpPr>
        <xdr:cNvPr id="202" name="AutoShape 39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>
          <a:spLocks noChangeArrowheads="1"/>
        </xdr:cNvSpPr>
      </xdr:nvSpPr>
      <xdr:spPr bwMode="auto">
        <a:xfrm>
          <a:off x="6127142" y="12872886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1850</xdr:row>
      <xdr:rowOff>170844</xdr:rowOff>
    </xdr:from>
    <xdr:to>
      <xdr:col>6</xdr:col>
      <xdr:colOff>336736</xdr:colOff>
      <xdr:row>1852</xdr:row>
      <xdr:rowOff>1510</xdr:rowOff>
    </xdr:to>
    <xdr:sp macro="" textlink="">
      <xdr:nvSpPr>
        <xdr:cNvPr id="203" name="AutoShape 39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>
          <a:spLocks noChangeArrowheads="1"/>
        </xdr:cNvSpPr>
      </xdr:nvSpPr>
      <xdr:spPr bwMode="auto">
        <a:xfrm>
          <a:off x="6816117" y="128710719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1829</xdr:row>
      <xdr:rowOff>0</xdr:rowOff>
    </xdr:from>
    <xdr:to>
      <xdr:col>17</xdr:col>
      <xdr:colOff>76200</xdr:colOff>
      <xdr:row>1830</xdr:row>
      <xdr:rowOff>28576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16802100" y="124425075"/>
          <a:ext cx="76200" cy="219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1829</xdr:row>
      <xdr:rowOff>0</xdr:rowOff>
    </xdr:from>
    <xdr:to>
      <xdr:col>17</xdr:col>
      <xdr:colOff>76200</xdr:colOff>
      <xdr:row>1830</xdr:row>
      <xdr:rowOff>28576</xdr:rowOff>
    </xdr:to>
    <xdr:sp macro="" textlink="">
      <xdr:nvSpPr>
        <xdr:cNvPr id="205" name="Text Box 7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16802100" y="124425075"/>
          <a:ext cx="76200" cy="219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1829</xdr:row>
      <xdr:rowOff>0</xdr:rowOff>
    </xdr:from>
    <xdr:to>
      <xdr:col>24</xdr:col>
      <xdr:colOff>557893</xdr:colOff>
      <xdr:row>1830</xdr:row>
      <xdr:rowOff>27214</xdr:rowOff>
    </xdr:to>
    <xdr:sp macro="" textlink="">
      <xdr:nvSpPr>
        <xdr:cNvPr id="206" name="AutoShape 39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>
          <a:spLocks noChangeArrowheads="1"/>
        </xdr:cNvSpPr>
      </xdr:nvSpPr>
      <xdr:spPr bwMode="auto">
        <a:xfrm>
          <a:off x="22371505" y="12442507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1835</xdr:row>
      <xdr:rowOff>35719</xdr:rowOff>
    </xdr:from>
    <xdr:to>
      <xdr:col>4</xdr:col>
      <xdr:colOff>546364</xdr:colOff>
      <xdr:row>1835</xdr:row>
      <xdr:rowOff>205051</xdr:rowOff>
    </xdr:to>
    <xdr:sp macro="" textlink="">
      <xdr:nvSpPr>
        <xdr:cNvPr id="207" name="AutoShape 39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/>
        </xdr:cNvSpPr>
      </xdr:nvSpPr>
      <xdr:spPr bwMode="auto">
        <a:xfrm>
          <a:off x="5212556" y="125603794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</xdr:col>
      <xdr:colOff>391583</xdr:colOff>
      <xdr:row>1909</xdr:row>
      <xdr:rowOff>0</xdr:rowOff>
    </xdr:from>
    <xdr:to>
      <xdr:col>2</xdr:col>
      <xdr:colOff>541602</xdr:colOff>
      <xdr:row>1910</xdr:row>
      <xdr:rowOff>0</xdr:rowOff>
    </xdr:to>
    <xdr:sp macro="" textlink="">
      <xdr:nvSpPr>
        <xdr:cNvPr id="208" name="AutoShape 39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/>
        </xdr:cNvSpPr>
      </xdr:nvSpPr>
      <xdr:spPr bwMode="auto">
        <a:xfrm>
          <a:off x="2039408" y="142417800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1912</xdr:row>
      <xdr:rowOff>195036</xdr:rowOff>
    </xdr:from>
    <xdr:to>
      <xdr:col>1</xdr:col>
      <xdr:colOff>951328</xdr:colOff>
      <xdr:row>1913</xdr:row>
      <xdr:rowOff>202595</xdr:rowOff>
    </xdr:to>
    <xdr:sp macro="" textlink="">
      <xdr:nvSpPr>
        <xdr:cNvPr id="209" name="AutoShape 39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/>
        </xdr:cNvSpPr>
      </xdr:nvSpPr>
      <xdr:spPr bwMode="auto">
        <a:xfrm>
          <a:off x="1401384" y="143184336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1913</xdr:row>
      <xdr:rowOff>18144</xdr:rowOff>
    </xdr:from>
    <xdr:to>
      <xdr:col>5</xdr:col>
      <xdr:colOff>490198</xdr:colOff>
      <xdr:row>1914</xdr:row>
      <xdr:rowOff>18142</xdr:rowOff>
    </xdr:to>
    <xdr:sp macro="" textlink="">
      <xdr:nvSpPr>
        <xdr:cNvPr id="210" name="AutoShape 3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/>
        </xdr:cNvSpPr>
      </xdr:nvSpPr>
      <xdr:spPr bwMode="auto">
        <a:xfrm>
          <a:off x="6121854" y="143197944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1912</xdr:row>
      <xdr:rowOff>188989</xdr:rowOff>
    </xdr:from>
    <xdr:to>
      <xdr:col>3</xdr:col>
      <xdr:colOff>1279411</xdr:colOff>
      <xdr:row>1913</xdr:row>
      <xdr:rowOff>196548</xdr:rowOff>
    </xdr:to>
    <xdr:sp macro="" textlink="">
      <xdr:nvSpPr>
        <xdr:cNvPr id="211" name="AutoShape 39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/>
        </xdr:cNvSpPr>
      </xdr:nvSpPr>
      <xdr:spPr bwMode="auto">
        <a:xfrm>
          <a:off x="3396342" y="143178289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1913</xdr:row>
      <xdr:rowOff>4536</xdr:rowOff>
    </xdr:from>
    <xdr:to>
      <xdr:col>7</xdr:col>
      <xdr:colOff>351102</xdr:colOff>
      <xdr:row>1914</xdr:row>
      <xdr:rowOff>12094</xdr:rowOff>
    </xdr:to>
    <xdr:sp macro="" textlink="">
      <xdr:nvSpPr>
        <xdr:cNvPr id="212" name="AutoShape 39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/>
        </xdr:cNvSpPr>
      </xdr:nvSpPr>
      <xdr:spPr bwMode="auto">
        <a:xfrm>
          <a:off x="7687733" y="143184336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1913</xdr:row>
      <xdr:rowOff>18144</xdr:rowOff>
    </xdr:from>
    <xdr:to>
      <xdr:col>6</xdr:col>
      <xdr:colOff>402506</xdr:colOff>
      <xdr:row>1914</xdr:row>
      <xdr:rowOff>25702</xdr:rowOff>
    </xdr:to>
    <xdr:sp macro="" textlink="">
      <xdr:nvSpPr>
        <xdr:cNvPr id="213" name="AutoShape 39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/>
        </xdr:cNvSpPr>
      </xdr:nvSpPr>
      <xdr:spPr bwMode="auto">
        <a:xfrm>
          <a:off x="6881887" y="143197944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1913</xdr:row>
      <xdr:rowOff>4537</xdr:rowOff>
    </xdr:from>
    <xdr:to>
      <xdr:col>9</xdr:col>
      <xdr:colOff>59305</xdr:colOff>
      <xdr:row>1914</xdr:row>
      <xdr:rowOff>12095</xdr:rowOff>
    </xdr:to>
    <xdr:sp macro="" textlink="">
      <xdr:nvSpPr>
        <xdr:cNvPr id="214" name="AutoShape 39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/>
        </xdr:cNvSpPr>
      </xdr:nvSpPr>
      <xdr:spPr bwMode="auto">
        <a:xfrm>
          <a:off x="9007022" y="143184337"/>
          <a:ext cx="39630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1913</xdr:row>
      <xdr:rowOff>30239</xdr:rowOff>
    </xdr:from>
    <xdr:to>
      <xdr:col>17</xdr:col>
      <xdr:colOff>158750</xdr:colOff>
      <xdr:row>1913</xdr:row>
      <xdr:rowOff>199571</xdr:rowOff>
    </xdr:to>
    <xdr:sp macro="" textlink="">
      <xdr:nvSpPr>
        <xdr:cNvPr id="215" name="AutoShape 39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/>
        </xdr:cNvSpPr>
      </xdr:nvSpPr>
      <xdr:spPr bwMode="auto">
        <a:xfrm>
          <a:off x="16669960" y="143210039"/>
          <a:ext cx="29089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1913</xdr:row>
      <xdr:rowOff>15121</xdr:rowOff>
    </xdr:from>
    <xdr:to>
      <xdr:col>14</xdr:col>
      <xdr:colOff>51362</xdr:colOff>
      <xdr:row>1914</xdr:row>
      <xdr:rowOff>22679</xdr:rowOff>
    </xdr:to>
    <xdr:sp macro="" textlink="">
      <xdr:nvSpPr>
        <xdr:cNvPr id="216" name="AutoShape 39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/>
        </xdr:cNvSpPr>
      </xdr:nvSpPr>
      <xdr:spPr bwMode="auto">
        <a:xfrm>
          <a:off x="12281120" y="143194921"/>
          <a:ext cx="2191092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1913</xdr:row>
      <xdr:rowOff>24192</xdr:rowOff>
    </xdr:from>
    <xdr:to>
      <xdr:col>19</xdr:col>
      <xdr:colOff>143631</xdr:colOff>
      <xdr:row>1913</xdr:row>
      <xdr:rowOff>193524</xdr:rowOff>
    </xdr:to>
    <xdr:sp macro="" textlink="">
      <xdr:nvSpPr>
        <xdr:cNvPr id="217" name="AutoShape 39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/>
        </xdr:cNvSpPr>
      </xdr:nvSpPr>
      <xdr:spPr bwMode="auto">
        <a:xfrm>
          <a:off x="18270009" y="143203992"/>
          <a:ext cx="4092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1913</xdr:row>
      <xdr:rowOff>37799</xdr:rowOff>
    </xdr:from>
    <xdr:to>
      <xdr:col>20</xdr:col>
      <xdr:colOff>598714</xdr:colOff>
      <xdr:row>1914</xdr:row>
      <xdr:rowOff>3023</xdr:rowOff>
    </xdr:to>
    <xdr:sp macro="" textlink="">
      <xdr:nvSpPr>
        <xdr:cNvPr id="218" name="AutoShape 39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/>
        </xdr:cNvSpPr>
      </xdr:nvSpPr>
      <xdr:spPr bwMode="auto">
        <a:xfrm>
          <a:off x="19552406" y="143217599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1913</xdr:row>
      <xdr:rowOff>31751</xdr:rowOff>
    </xdr:from>
    <xdr:to>
      <xdr:col>24</xdr:col>
      <xdr:colOff>752929</xdr:colOff>
      <xdr:row>1913</xdr:row>
      <xdr:rowOff>201083</xdr:rowOff>
    </xdr:to>
    <xdr:sp macro="" textlink="">
      <xdr:nvSpPr>
        <xdr:cNvPr id="219" name="AutoShape 39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/>
        </xdr:cNvSpPr>
      </xdr:nvSpPr>
      <xdr:spPr bwMode="auto">
        <a:xfrm>
          <a:off x="22678421" y="143211551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1929</xdr:row>
      <xdr:rowOff>7560</xdr:rowOff>
    </xdr:from>
    <xdr:to>
      <xdr:col>1</xdr:col>
      <xdr:colOff>719667</xdr:colOff>
      <xdr:row>1930</xdr:row>
      <xdr:rowOff>28726</xdr:rowOff>
    </xdr:to>
    <xdr:sp macro="" textlink="">
      <xdr:nvSpPr>
        <xdr:cNvPr id="220" name="AutoShape 3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/>
        </xdr:cNvSpPr>
      </xdr:nvSpPr>
      <xdr:spPr bwMode="auto">
        <a:xfrm>
          <a:off x="928158" y="146349660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1928</xdr:row>
      <xdr:rowOff>188988</xdr:rowOff>
    </xdr:from>
    <xdr:to>
      <xdr:col>3</xdr:col>
      <xdr:colOff>937721</xdr:colOff>
      <xdr:row>1930</xdr:row>
      <xdr:rowOff>19654</xdr:rowOff>
    </xdr:to>
    <xdr:sp macro="" textlink="">
      <xdr:nvSpPr>
        <xdr:cNvPr id="221" name="AutoShape 39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/>
        </xdr:cNvSpPr>
      </xdr:nvSpPr>
      <xdr:spPr bwMode="auto">
        <a:xfrm>
          <a:off x="3054652" y="1463405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1928</xdr:row>
      <xdr:rowOff>176893</xdr:rowOff>
    </xdr:from>
    <xdr:to>
      <xdr:col>7</xdr:col>
      <xdr:colOff>530827</xdr:colOff>
      <xdr:row>1930</xdr:row>
      <xdr:rowOff>7559</xdr:rowOff>
    </xdr:to>
    <xdr:sp macro="" textlink="">
      <xdr:nvSpPr>
        <xdr:cNvPr id="222" name="AutoShape 39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/>
        </xdr:cNvSpPr>
      </xdr:nvSpPr>
      <xdr:spPr bwMode="auto">
        <a:xfrm>
          <a:off x="7864056" y="146328493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1928</xdr:row>
      <xdr:rowOff>188989</xdr:rowOff>
    </xdr:from>
    <xdr:to>
      <xdr:col>12</xdr:col>
      <xdr:colOff>125442</xdr:colOff>
      <xdr:row>1930</xdr:row>
      <xdr:rowOff>19655</xdr:rowOff>
    </xdr:to>
    <xdr:sp macro="" textlink="">
      <xdr:nvSpPr>
        <xdr:cNvPr id="223" name="AutoShape 39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/>
        </xdr:cNvSpPr>
      </xdr:nvSpPr>
      <xdr:spPr bwMode="auto">
        <a:xfrm>
          <a:off x="12279000" y="146340589"/>
          <a:ext cx="124167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1929</xdr:row>
      <xdr:rowOff>7560</xdr:rowOff>
    </xdr:from>
    <xdr:to>
      <xdr:col>15</xdr:col>
      <xdr:colOff>766342</xdr:colOff>
      <xdr:row>1929</xdr:row>
      <xdr:rowOff>176892</xdr:rowOff>
    </xdr:to>
    <xdr:sp macro="" textlink="">
      <xdr:nvSpPr>
        <xdr:cNvPr id="224" name="AutoShape 39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/>
        </xdr:cNvSpPr>
      </xdr:nvSpPr>
      <xdr:spPr bwMode="auto">
        <a:xfrm>
          <a:off x="15815465" y="1463496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1929</xdr:row>
      <xdr:rowOff>15119</xdr:rowOff>
    </xdr:from>
    <xdr:to>
      <xdr:col>18</xdr:col>
      <xdr:colOff>179346</xdr:colOff>
      <xdr:row>1929</xdr:row>
      <xdr:rowOff>184451</xdr:rowOff>
    </xdr:to>
    <xdr:sp macro="" textlink="">
      <xdr:nvSpPr>
        <xdr:cNvPr id="225" name="AutoShape 39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/>
        </xdr:cNvSpPr>
      </xdr:nvSpPr>
      <xdr:spPr bwMode="auto">
        <a:xfrm>
          <a:off x="17396086" y="146357219"/>
          <a:ext cx="37593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1929</xdr:row>
      <xdr:rowOff>4536</xdr:rowOff>
    </xdr:from>
    <xdr:to>
      <xdr:col>19</xdr:col>
      <xdr:colOff>486641</xdr:colOff>
      <xdr:row>1930</xdr:row>
      <xdr:rowOff>36286</xdr:rowOff>
    </xdr:to>
    <xdr:sp macro="" textlink="">
      <xdr:nvSpPr>
        <xdr:cNvPr id="226" name="AutoShape 39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/>
        </xdr:cNvSpPr>
      </xdr:nvSpPr>
      <xdr:spPr bwMode="auto">
        <a:xfrm>
          <a:off x="18725958" y="146346636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1929</xdr:row>
      <xdr:rowOff>13419</xdr:rowOff>
    </xdr:from>
    <xdr:to>
      <xdr:col>23</xdr:col>
      <xdr:colOff>453760</xdr:colOff>
      <xdr:row>1929</xdr:row>
      <xdr:rowOff>182751</xdr:rowOff>
    </xdr:to>
    <xdr:sp macro="" textlink="">
      <xdr:nvSpPr>
        <xdr:cNvPr id="227" name="AutoShape 39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/>
        </xdr:cNvSpPr>
      </xdr:nvSpPr>
      <xdr:spPr bwMode="auto">
        <a:xfrm>
          <a:off x="21674402" y="1463555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1929</xdr:row>
      <xdr:rowOff>22679</xdr:rowOff>
    </xdr:from>
    <xdr:to>
      <xdr:col>4</xdr:col>
      <xdr:colOff>524062</xdr:colOff>
      <xdr:row>1930</xdr:row>
      <xdr:rowOff>1511</xdr:rowOff>
    </xdr:to>
    <xdr:sp macro="" textlink="">
      <xdr:nvSpPr>
        <xdr:cNvPr id="228" name="AutoShape 39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/>
        </xdr:cNvSpPr>
      </xdr:nvSpPr>
      <xdr:spPr bwMode="auto">
        <a:xfrm>
          <a:off x="5190254" y="14636477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1928</xdr:row>
      <xdr:rowOff>188988</xdr:rowOff>
    </xdr:from>
    <xdr:to>
      <xdr:col>5</xdr:col>
      <xdr:colOff>495486</xdr:colOff>
      <xdr:row>1930</xdr:row>
      <xdr:rowOff>19654</xdr:rowOff>
    </xdr:to>
    <xdr:sp macro="" textlink="">
      <xdr:nvSpPr>
        <xdr:cNvPr id="229" name="AutoShape 39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/>
        </xdr:cNvSpPr>
      </xdr:nvSpPr>
      <xdr:spPr bwMode="auto">
        <a:xfrm>
          <a:off x="6127142" y="1463405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1928</xdr:row>
      <xdr:rowOff>170844</xdr:rowOff>
    </xdr:from>
    <xdr:to>
      <xdr:col>6</xdr:col>
      <xdr:colOff>336736</xdr:colOff>
      <xdr:row>1930</xdr:row>
      <xdr:rowOff>1510</xdr:rowOff>
    </xdr:to>
    <xdr:sp macro="" textlink="">
      <xdr:nvSpPr>
        <xdr:cNvPr id="230" name="AutoShape 3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/>
        </xdr:cNvSpPr>
      </xdr:nvSpPr>
      <xdr:spPr bwMode="auto">
        <a:xfrm>
          <a:off x="6816117" y="146322444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1907</xdr:row>
      <xdr:rowOff>0</xdr:rowOff>
    </xdr:from>
    <xdr:to>
      <xdr:col>17</xdr:col>
      <xdr:colOff>76200</xdr:colOff>
      <xdr:row>1908</xdr:row>
      <xdr:rowOff>28574</xdr:rowOff>
    </xdr:to>
    <xdr:sp macro="" textlink="">
      <xdr:nvSpPr>
        <xdr:cNvPr id="231" name="Text Box 6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>
          <a:spLocks noChangeArrowheads="1"/>
        </xdr:cNvSpPr>
      </xdr:nvSpPr>
      <xdr:spPr bwMode="auto">
        <a:xfrm>
          <a:off x="16802100" y="142036800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1907</xdr:row>
      <xdr:rowOff>0</xdr:rowOff>
    </xdr:from>
    <xdr:to>
      <xdr:col>17</xdr:col>
      <xdr:colOff>76200</xdr:colOff>
      <xdr:row>1908</xdr:row>
      <xdr:rowOff>28574</xdr:rowOff>
    </xdr:to>
    <xdr:sp macro="" textlink="">
      <xdr:nvSpPr>
        <xdr:cNvPr id="232" name="Text Box 7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>
          <a:spLocks noChangeArrowheads="1"/>
        </xdr:cNvSpPr>
      </xdr:nvSpPr>
      <xdr:spPr bwMode="auto">
        <a:xfrm>
          <a:off x="16802100" y="142036800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1907</xdr:row>
      <xdr:rowOff>0</xdr:rowOff>
    </xdr:from>
    <xdr:to>
      <xdr:col>24</xdr:col>
      <xdr:colOff>557893</xdr:colOff>
      <xdr:row>1908</xdr:row>
      <xdr:rowOff>27214</xdr:rowOff>
    </xdr:to>
    <xdr:sp macro="" textlink="">
      <xdr:nvSpPr>
        <xdr:cNvPr id="233" name="AutoShape 3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/>
        </xdr:cNvSpPr>
      </xdr:nvSpPr>
      <xdr:spPr bwMode="auto">
        <a:xfrm>
          <a:off x="22371505" y="142036800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1913</xdr:row>
      <xdr:rowOff>35719</xdr:rowOff>
    </xdr:from>
    <xdr:to>
      <xdr:col>4</xdr:col>
      <xdr:colOff>546364</xdr:colOff>
      <xdr:row>1913</xdr:row>
      <xdr:rowOff>205051</xdr:rowOff>
    </xdr:to>
    <xdr:sp macro="" textlink="">
      <xdr:nvSpPr>
        <xdr:cNvPr id="234" name="AutoShape 39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/>
        </xdr:cNvSpPr>
      </xdr:nvSpPr>
      <xdr:spPr bwMode="auto">
        <a:xfrm>
          <a:off x="5212556" y="143215519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</xdr:col>
      <xdr:colOff>391583</xdr:colOff>
      <xdr:row>1672</xdr:row>
      <xdr:rowOff>0</xdr:rowOff>
    </xdr:from>
    <xdr:to>
      <xdr:col>2</xdr:col>
      <xdr:colOff>541602</xdr:colOff>
      <xdr:row>1673</xdr:row>
      <xdr:rowOff>0</xdr:rowOff>
    </xdr:to>
    <xdr:sp macro="" textlink="">
      <xdr:nvSpPr>
        <xdr:cNvPr id="235" name="AutoShape 39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/>
        </xdr:cNvSpPr>
      </xdr:nvSpPr>
      <xdr:spPr bwMode="auto">
        <a:xfrm>
          <a:off x="2039408" y="107280075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1675</xdr:row>
      <xdr:rowOff>195036</xdr:rowOff>
    </xdr:from>
    <xdr:to>
      <xdr:col>1</xdr:col>
      <xdr:colOff>951328</xdr:colOff>
      <xdr:row>1676</xdr:row>
      <xdr:rowOff>202595</xdr:rowOff>
    </xdr:to>
    <xdr:sp macro="" textlink="">
      <xdr:nvSpPr>
        <xdr:cNvPr id="236" name="AutoShape 39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/>
        </xdr:cNvSpPr>
      </xdr:nvSpPr>
      <xdr:spPr bwMode="auto">
        <a:xfrm>
          <a:off x="1401384" y="108046611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1676</xdr:row>
      <xdr:rowOff>18144</xdr:rowOff>
    </xdr:from>
    <xdr:to>
      <xdr:col>5</xdr:col>
      <xdr:colOff>490198</xdr:colOff>
      <xdr:row>1677</xdr:row>
      <xdr:rowOff>18142</xdr:rowOff>
    </xdr:to>
    <xdr:sp macro="" textlink="">
      <xdr:nvSpPr>
        <xdr:cNvPr id="237" name="AutoShape 39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/>
        </xdr:cNvSpPr>
      </xdr:nvSpPr>
      <xdr:spPr bwMode="auto">
        <a:xfrm>
          <a:off x="6121854" y="108060219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1675</xdr:row>
      <xdr:rowOff>188989</xdr:rowOff>
    </xdr:from>
    <xdr:to>
      <xdr:col>3</xdr:col>
      <xdr:colOff>1279411</xdr:colOff>
      <xdr:row>1676</xdr:row>
      <xdr:rowOff>196548</xdr:rowOff>
    </xdr:to>
    <xdr:sp macro="" textlink="">
      <xdr:nvSpPr>
        <xdr:cNvPr id="238" name="AutoShape 39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/>
        </xdr:cNvSpPr>
      </xdr:nvSpPr>
      <xdr:spPr bwMode="auto">
        <a:xfrm>
          <a:off x="3396342" y="108040564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1676</xdr:row>
      <xdr:rowOff>4536</xdr:rowOff>
    </xdr:from>
    <xdr:to>
      <xdr:col>7</xdr:col>
      <xdr:colOff>351102</xdr:colOff>
      <xdr:row>1677</xdr:row>
      <xdr:rowOff>12094</xdr:rowOff>
    </xdr:to>
    <xdr:sp macro="" textlink="">
      <xdr:nvSpPr>
        <xdr:cNvPr id="239" name="AutoShape 39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/>
        </xdr:cNvSpPr>
      </xdr:nvSpPr>
      <xdr:spPr bwMode="auto">
        <a:xfrm>
          <a:off x="7687733" y="108046611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1676</xdr:row>
      <xdr:rowOff>18144</xdr:rowOff>
    </xdr:from>
    <xdr:to>
      <xdr:col>6</xdr:col>
      <xdr:colOff>402506</xdr:colOff>
      <xdr:row>1677</xdr:row>
      <xdr:rowOff>25702</xdr:rowOff>
    </xdr:to>
    <xdr:sp macro="" textlink="">
      <xdr:nvSpPr>
        <xdr:cNvPr id="240" name="AutoShape 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/>
        </xdr:cNvSpPr>
      </xdr:nvSpPr>
      <xdr:spPr bwMode="auto">
        <a:xfrm>
          <a:off x="6881887" y="108060219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1676</xdr:row>
      <xdr:rowOff>4537</xdr:rowOff>
    </xdr:from>
    <xdr:to>
      <xdr:col>9</xdr:col>
      <xdr:colOff>59305</xdr:colOff>
      <xdr:row>1677</xdr:row>
      <xdr:rowOff>12095</xdr:rowOff>
    </xdr:to>
    <xdr:sp macro="" textlink="">
      <xdr:nvSpPr>
        <xdr:cNvPr id="241" name="AutoShape 39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/>
        </xdr:cNvSpPr>
      </xdr:nvSpPr>
      <xdr:spPr bwMode="auto">
        <a:xfrm>
          <a:off x="9007022" y="108046612"/>
          <a:ext cx="39630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1676</xdr:row>
      <xdr:rowOff>30239</xdr:rowOff>
    </xdr:from>
    <xdr:to>
      <xdr:col>17</xdr:col>
      <xdr:colOff>158750</xdr:colOff>
      <xdr:row>1676</xdr:row>
      <xdr:rowOff>199571</xdr:rowOff>
    </xdr:to>
    <xdr:sp macro="" textlink="">
      <xdr:nvSpPr>
        <xdr:cNvPr id="242" name="AutoShape 39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/>
        </xdr:cNvSpPr>
      </xdr:nvSpPr>
      <xdr:spPr bwMode="auto">
        <a:xfrm>
          <a:off x="16669960" y="108072314"/>
          <a:ext cx="29089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1676</xdr:row>
      <xdr:rowOff>15121</xdr:rowOff>
    </xdr:from>
    <xdr:to>
      <xdr:col>14</xdr:col>
      <xdr:colOff>51362</xdr:colOff>
      <xdr:row>1677</xdr:row>
      <xdr:rowOff>22679</xdr:rowOff>
    </xdr:to>
    <xdr:sp macro="" textlink="">
      <xdr:nvSpPr>
        <xdr:cNvPr id="243" name="AutoShape 39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/>
        </xdr:cNvSpPr>
      </xdr:nvSpPr>
      <xdr:spPr bwMode="auto">
        <a:xfrm>
          <a:off x="12281120" y="108057196"/>
          <a:ext cx="2191092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1676</xdr:row>
      <xdr:rowOff>24192</xdr:rowOff>
    </xdr:from>
    <xdr:to>
      <xdr:col>19</xdr:col>
      <xdr:colOff>143631</xdr:colOff>
      <xdr:row>1676</xdr:row>
      <xdr:rowOff>193524</xdr:rowOff>
    </xdr:to>
    <xdr:sp macro="" textlink="">
      <xdr:nvSpPr>
        <xdr:cNvPr id="244" name="AutoShape 39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/>
        </xdr:cNvSpPr>
      </xdr:nvSpPr>
      <xdr:spPr bwMode="auto">
        <a:xfrm>
          <a:off x="18270009" y="108066267"/>
          <a:ext cx="4092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1676</xdr:row>
      <xdr:rowOff>37799</xdr:rowOff>
    </xdr:from>
    <xdr:to>
      <xdr:col>20</xdr:col>
      <xdr:colOff>598714</xdr:colOff>
      <xdr:row>1677</xdr:row>
      <xdr:rowOff>3023</xdr:rowOff>
    </xdr:to>
    <xdr:sp macro="" textlink="">
      <xdr:nvSpPr>
        <xdr:cNvPr id="245" name="AutoShape 39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/>
        </xdr:cNvSpPr>
      </xdr:nvSpPr>
      <xdr:spPr bwMode="auto">
        <a:xfrm>
          <a:off x="19552406" y="108079874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1676</xdr:row>
      <xdr:rowOff>31751</xdr:rowOff>
    </xdr:from>
    <xdr:to>
      <xdr:col>24</xdr:col>
      <xdr:colOff>752929</xdr:colOff>
      <xdr:row>1676</xdr:row>
      <xdr:rowOff>201083</xdr:rowOff>
    </xdr:to>
    <xdr:sp macro="" textlink="">
      <xdr:nvSpPr>
        <xdr:cNvPr id="246" name="AutoShape 39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/>
        </xdr:cNvSpPr>
      </xdr:nvSpPr>
      <xdr:spPr bwMode="auto">
        <a:xfrm>
          <a:off x="22678421" y="108073826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1692</xdr:row>
      <xdr:rowOff>7560</xdr:rowOff>
    </xdr:from>
    <xdr:to>
      <xdr:col>1</xdr:col>
      <xdr:colOff>719667</xdr:colOff>
      <xdr:row>1693</xdr:row>
      <xdr:rowOff>28726</xdr:rowOff>
    </xdr:to>
    <xdr:sp macro="" textlink="">
      <xdr:nvSpPr>
        <xdr:cNvPr id="247" name="AutoShape 39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/>
        </xdr:cNvSpPr>
      </xdr:nvSpPr>
      <xdr:spPr bwMode="auto">
        <a:xfrm>
          <a:off x="928158" y="111211935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1691</xdr:row>
      <xdr:rowOff>188988</xdr:rowOff>
    </xdr:from>
    <xdr:to>
      <xdr:col>3</xdr:col>
      <xdr:colOff>937721</xdr:colOff>
      <xdr:row>1693</xdr:row>
      <xdr:rowOff>19654</xdr:rowOff>
    </xdr:to>
    <xdr:sp macro="" textlink="">
      <xdr:nvSpPr>
        <xdr:cNvPr id="248" name="AutoShape 39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/>
        </xdr:cNvSpPr>
      </xdr:nvSpPr>
      <xdr:spPr bwMode="auto">
        <a:xfrm>
          <a:off x="3054652" y="11120286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1691</xdr:row>
      <xdr:rowOff>176893</xdr:rowOff>
    </xdr:from>
    <xdr:to>
      <xdr:col>7</xdr:col>
      <xdr:colOff>530827</xdr:colOff>
      <xdr:row>1693</xdr:row>
      <xdr:rowOff>7559</xdr:rowOff>
    </xdr:to>
    <xdr:sp macro="" textlink="">
      <xdr:nvSpPr>
        <xdr:cNvPr id="249" name="AutoShape 39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/>
        </xdr:cNvSpPr>
      </xdr:nvSpPr>
      <xdr:spPr bwMode="auto">
        <a:xfrm>
          <a:off x="7864056" y="111190768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1691</xdr:row>
      <xdr:rowOff>188989</xdr:rowOff>
    </xdr:from>
    <xdr:to>
      <xdr:col>12</xdr:col>
      <xdr:colOff>125442</xdr:colOff>
      <xdr:row>1693</xdr:row>
      <xdr:rowOff>19655</xdr:rowOff>
    </xdr:to>
    <xdr:sp macro="" textlink="">
      <xdr:nvSpPr>
        <xdr:cNvPr id="250" name="AutoShape 3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/>
        </xdr:cNvSpPr>
      </xdr:nvSpPr>
      <xdr:spPr bwMode="auto">
        <a:xfrm>
          <a:off x="12279000" y="111202864"/>
          <a:ext cx="124167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1692</xdr:row>
      <xdr:rowOff>7560</xdr:rowOff>
    </xdr:from>
    <xdr:to>
      <xdr:col>15</xdr:col>
      <xdr:colOff>766342</xdr:colOff>
      <xdr:row>1692</xdr:row>
      <xdr:rowOff>176892</xdr:rowOff>
    </xdr:to>
    <xdr:sp macro="" textlink="">
      <xdr:nvSpPr>
        <xdr:cNvPr id="251" name="AutoShape 39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/>
        </xdr:cNvSpPr>
      </xdr:nvSpPr>
      <xdr:spPr bwMode="auto">
        <a:xfrm>
          <a:off x="15815465" y="111211935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1692</xdr:row>
      <xdr:rowOff>15119</xdr:rowOff>
    </xdr:from>
    <xdr:to>
      <xdr:col>18</xdr:col>
      <xdr:colOff>179346</xdr:colOff>
      <xdr:row>1692</xdr:row>
      <xdr:rowOff>184451</xdr:rowOff>
    </xdr:to>
    <xdr:sp macro="" textlink="">
      <xdr:nvSpPr>
        <xdr:cNvPr id="252" name="AutoShape 39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/>
        </xdr:cNvSpPr>
      </xdr:nvSpPr>
      <xdr:spPr bwMode="auto">
        <a:xfrm>
          <a:off x="17396086" y="111219494"/>
          <a:ext cx="37593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1692</xdr:row>
      <xdr:rowOff>4536</xdr:rowOff>
    </xdr:from>
    <xdr:to>
      <xdr:col>19</xdr:col>
      <xdr:colOff>486641</xdr:colOff>
      <xdr:row>1693</xdr:row>
      <xdr:rowOff>36286</xdr:rowOff>
    </xdr:to>
    <xdr:sp macro="" textlink="">
      <xdr:nvSpPr>
        <xdr:cNvPr id="253" name="AutoShape 39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/>
        </xdr:cNvSpPr>
      </xdr:nvSpPr>
      <xdr:spPr bwMode="auto">
        <a:xfrm>
          <a:off x="18725958" y="111208911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1692</xdr:row>
      <xdr:rowOff>13419</xdr:rowOff>
    </xdr:from>
    <xdr:to>
      <xdr:col>23</xdr:col>
      <xdr:colOff>453760</xdr:colOff>
      <xdr:row>1692</xdr:row>
      <xdr:rowOff>182751</xdr:rowOff>
    </xdr:to>
    <xdr:sp macro="" textlink="">
      <xdr:nvSpPr>
        <xdr:cNvPr id="254" name="AutoShape 39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/>
        </xdr:cNvSpPr>
      </xdr:nvSpPr>
      <xdr:spPr bwMode="auto">
        <a:xfrm>
          <a:off x="21674402" y="11121779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1692</xdr:row>
      <xdr:rowOff>22679</xdr:rowOff>
    </xdr:from>
    <xdr:to>
      <xdr:col>4</xdr:col>
      <xdr:colOff>524062</xdr:colOff>
      <xdr:row>1693</xdr:row>
      <xdr:rowOff>1511</xdr:rowOff>
    </xdr:to>
    <xdr:sp macro="" textlink="">
      <xdr:nvSpPr>
        <xdr:cNvPr id="255" name="AutoShape 39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/>
        </xdr:cNvSpPr>
      </xdr:nvSpPr>
      <xdr:spPr bwMode="auto">
        <a:xfrm>
          <a:off x="5190254" y="11122705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1691</xdr:row>
      <xdr:rowOff>188988</xdr:rowOff>
    </xdr:from>
    <xdr:to>
      <xdr:col>5</xdr:col>
      <xdr:colOff>495486</xdr:colOff>
      <xdr:row>1693</xdr:row>
      <xdr:rowOff>19654</xdr:rowOff>
    </xdr:to>
    <xdr:sp macro="" textlink="">
      <xdr:nvSpPr>
        <xdr:cNvPr id="256" name="AutoShape 39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/>
        </xdr:cNvSpPr>
      </xdr:nvSpPr>
      <xdr:spPr bwMode="auto">
        <a:xfrm>
          <a:off x="6127142" y="11120286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1691</xdr:row>
      <xdr:rowOff>170844</xdr:rowOff>
    </xdr:from>
    <xdr:to>
      <xdr:col>6</xdr:col>
      <xdr:colOff>336736</xdr:colOff>
      <xdr:row>1693</xdr:row>
      <xdr:rowOff>1510</xdr:rowOff>
    </xdr:to>
    <xdr:sp macro="" textlink="">
      <xdr:nvSpPr>
        <xdr:cNvPr id="257" name="AutoShape 39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/>
        </xdr:cNvSpPr>
      </xdr:nvSpPr>
      <xdr:spPr bwMode="auto">
        <a:xfrm>
          <a:off x="6816117" y="111184719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1670</xdr:row>
      <xdr:rowOff>0</xdr:rowOff>
    </xdr:from>
    <xdr:to>
      <xdr:col>17</xdr:col>
      <xdr:colOff>76200</xdr:colOff>
      <xdr:row>1671</xdr:row>
      <xdr:rowOff>28575</xdr:rowOff>
    </xdr:to>
    <xdr:sp macro="" textlink="">
      <xdr:nvSpPr>
        <xdr:cNvPr id="258" name="Text Box 6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 txBox="1">
          <a:spLocks noChangeArrowheads="1"/>
        </xdr:cNvSpPr>
      </xdr:nvSpPr>
      <xdr:spPr bwMode="auto">
        <a:xfrm>
          <a:off x="16802100" y="1068990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1670</xdr:row>
      <xdr:rowOff>0</xdr:rowOff>
    </xdr:from>
    <xdr:to>
      <xdr:col>17</xdr:col>
      <xdr:colOff>76200</xdr:colOff>
      <xdr:row>1671</xdr:row>
      <xdr:rowOff>28575</xdr:rowOff>
    </xdr:to>
    <xdr:sp macro="" textlink="">
      <xdr:nvSpPr>
        <xdr:cNvPr id="259" name="Text Box 7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 txBox="1">
          <a:spLocks noChangeArrowheads="1"/>
        </xdr:cNvSpPr>
      </xdr:nvSpPr>
      <xdr:spPr bwMode="auto">
        <a:xfrm>
          <a:off x="16802100" y="1068990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1670</xdr:row>
      <xdr:rowOff>0</xdr:rowOff>
    </xdr:from>
    <xdr:to>
      <xdr:col>24</xdr:col>
      <xdr:colOff>557893</xdr:colOff>
      <xdr:row>1671</xdr:row>
      <xdr:rowOff>27214</xdr:rowOff>
    </xdr:to>
    <xdr:sp macro="" textlink="">
      <xdr:nvSpPr>
        <xdr:cNvPr id="260" name="AutoShape 3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/>
        </xdr:cNvSpPr>
      </xdr:nvSpPr>
      <xdr:spPr bwMode="auto">
        <a:xfrm>
          <a:off x="22371505" y="10689907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1676</xdr:row>
      <xdr:rowOff>35719</xdr:rowOff>
    </xdr:from>
    <xdr:to>
      <xdr:col>4</xdr:col>
      <xdr:colOff>546364</xdr:colOff>
      <xdr:row>1676</xdr:row>
      <xdr:rowOff>205051</xdr:rowOff>
    </xdr:to>
    <xdr:sp macro="" textlink="">
      <xdr:nvSpPr>
        <xdr:cNvPr id="261" name="AutoShape 39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/>
        </xdr:cNvSpPr>
      </xdr:nvSpPr>
      <xdr:spPr bwMode="auto">
        <a:xfrm>
          <a:off x="5212556" y="108077794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1829</xdr:row>
      <xdr:rowOff>0</xdr:rowOff>
    </xdr:from>
    <xdr:to>
      <xdr:col>24</xdr:col>
      <xdr:colOff>557893</xdr:colOff>
      <xdr:row>1830</xdr:row>
      <xdr:rowOff>27214</xdr:rowOff>
    </xdr:to>
    <xdr:sp macro="" textlink="">
      <xdr:nvSpPr>
        <xdr:cNvPr id="263" name="AutoShape 39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/>
        </xdr:cNvSpPr>
      </xdr:nvSpPr>
      <xdr:spPr bwMode="auto">
        <a:xfrm>
          <a:off x="22371505" y="12442507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1907</xdr:row>
      <xdr:rowOff>0</xdr:rowOff>
    </xdr:from>
    <xdr:to>
      <xdr:col>24</xdr:col>
      <xdr:colOff>557893</xdr:colOff>
      <xdr:row>1908</xdr:row>
      <xdr:rowOff>27214</xdr:rowOff>
    </xdr:to>
    <xdr:sp macro="" textlink="">
      <xdr:nvSpPr>
        <xdr:cNvPr id="264" name="AutoShape 39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/>
        </xdr:cNvSpPr>
      </xdr:nvSpPr>
      <xdr:spPr bwMode="auto">
        <a:xfrm>
          <a:off x="22371505" y="142036800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1907</xdr:row>
      <xdr:rowOff>0</xdr:rowOff>
    </xdr:from>
    <xdr:to>
      <xdr:col>24</xdr:col>
      <xdr:colOff>557893</xdr:colOff>
      <xdr:row>1908</xdr:row>
      <xdr:rowOff>27214</xdr:rowOff>
    </xdr:to>
    <xdr:sp macro="" textlink="">
      <xdr:nvSpPr>
        <xdr:cNvPr id="265" name="AutoShape 39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/>
        </xdr:cNvSpPr>
      </xdr:nvSpPr>
      <xdr:spPr bwMode="auto">
        <a:xfrm>
          <a:off x="22371505" y="142036800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1280</xdr:row>
      <xdr:rowOff>0</xdr:rowOff>
    </xdr:from>
    <xdr:to>
      <xdr:col>2</xdr:col>
      <xdr:colOff>541602</xdr:colOff>
      <xdr:row>1281</xdr:row>
      <xdr:rowOff>0</xdr:rowOff>
    </xdr:to>
    <xdr:sp macro="" textlink="">
      <xdr:nvSpPr>
        <xdr:cNvPr id="266" name="AutoShape 39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/>
        </xdr:cNvSpPr>
      </xdr:nvSpPr>
      <xdr:spPr bwMode="auto">
        <a:xfrm>
          <a:off x="2039408" y="160010475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1283</xdr:row>
      <xdr:rowOff>195036</xdr:rowOff>
    </xdr:from>
    <xdr:to>
      <xdr:col>1</xdr:col>
      <xdr:colOff>951328</xdr:colOff>
      <xdr:row>1284</xdr:row>
      <xdr:rowOff>202595</xdr:rowOff>
    </xdr:to>
    <xdr:sp macro="" textlink="">
      <xdr:nvSpPr>
        <xdr:cNvPr id="267" name="AutoShape 39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/>
        </xdr:cNvSpPr>
      </xdr:nvSpPr>
      <xdr:spPr bwMode="auto">
        <a:xfrm>
          <a:off x="1401384" y="160777011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1284</xdr:row>
      <xdr:rowOff>18144</xdr:rowOff>
    </xdr:from>
    <xdr:to>
      <xdr:col>5</xdr:col>
      <xdr:colOff>490198</xdr:colOff>
      <xdr:row>1285</xdr:row>
      <xdr:rowOff>18142</xdr:rowOff>
    </xdr:to>
    <xdr:sp macro="" textlink="">
      <xdr:nvSpPr>
        <xdr:cNvPr id="268" name="AutoShape 39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/>
        </xdr:cNvSpPr>
      </xdr:nvSpPr>
      <xdr:spPr bwMode="auto">
        <a:xfrm>
          <a:off x="6121854" y="160790619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1283</xdr:row>
      <xdr:rowOff>188989</xdr:rowOff>
    </xdr:from>
    <xdr:to>
      <xdr:col>3</xdr:col>
      <xdr:colOff>1279411</xdr:colOff>
      <xdr:row>1284</xdr:row>
      <xdr:rowOff>196548</xdr:rowOff>
    </xdr:to>
    <xdr:sp macro="" textlink="">
      <xdr:nvSpPr>
        <xdr:cNvPr id="269" name="AutoShape 39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/>
        </xdr:cNvSpPr>
      </xdr:nvSpPr>
      <xdr:spPr bwMode="auto">
        <a:xfrm>
          <a:off x="3396342" y="160770964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1284</xdr:row>
      <xdr:rowOff>4536</xdr:rowOff>
    </xdr:from>
    <xdr:to>
      <xdr:col>7</xdr:col>
      <xdr:colOff>351102</xdr:colOff>
      <xdr:row>1285</xdr:row>
      <xdr:rowOff>12094</xdr:rowOff>
    </xdr:to>
    <xdr:sp macro="" textlink="">
      <xdr:nvSpPr>
        <xdr:cNvPr id="270" name="AutoShape 3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/>
        </xdr:cNvSpPr>
      </xdr:nvSpPr>
      <xdr:spPr bwMode="auto">
        <a:xfrm>
          <a:off x="7687733" y="160777011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1284</xdr:row>
      <xdr:rowOff>18144</xdr:rowOff>
    </xdr:from>
    <xdr:to>
      <xdr:col>6</xdr:col>
      <xdr:colOff>402506</xdr:colOff>
      <xdr:row>1285</xdr:row>
      <xdr:rowOff>25702</xdr:rowOff>
    </xdr:to>
    <xdr:sp macro="" textlink="">
      <xdr:nvSpPr>
        <xdr:cNvPr id="271" name="AutoShape 39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/>
        </xdr:cNvSpPr>
      </xdr:nvSpPr>
      <xdr:spPr bwMode="auto">
        <a:xfrm>
          <a:off x="6881887" y="160790619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1284</xdr:row>
      <xdr:rowOff>4537</xdr:rowOff>
    </xdr:from>
    <xdr:to>
      <xdr:col>9</xdr:col>
      <xdr:colOff>59305</xdr:colOff>
      <xdr:row>1285</xdr:row>
      <xdr:rowOff>12095</xdr:rowOff>
    </xdr:to>
    <xdr:sp macro="" textlink="">
      <xdr:nvSpPr>
        <xdr:cNvPr id="272" name="AutoShape 39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/>
        </xdr:cNvSpPr>
      </xdr:nvSpPr>
      <xdr:spPr bwMode="auto">
        <a:xfrm>
          <a:off x="9007022" y="160777012"/>
          <a:ext cx="39630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1284</xdr:row>
      <xdr:rowOff>30239</xdr:rowOff>
    </xdr:from>
    <xdr:to>
      <xdr:col>17</xdr:col>
      <xdr:colOff>158750</xdr:colOff>
      <xdr:row>1284</xdr:row>
      <xdr:rowOff>199571</xdr:rowOff>
    </xdr:to>
    <xdr:sp macro="" textlink="">
      <xdr:nvSpPr>
        <xdr:cNvPr id="273" name="AutoShape 39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/>
        </xdr:cNvSpPr>
      </xdr:nvSpPr>
      <xdr:spPr bwMode="auto">
        <a:xfrm>
          <a:off x="16669960" y="160802714"/>
          <a:ext cx="29089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1284</xdr:row>
      <xdr:rowOff>15121</xdr:rowOff>
    </xdr:from>
    <xdr:to>
      <xdr:col>14</xdr:col>
      <xdr:colOff>51362</xdr:colOff>
      <xdr:row>1285</xdr:row>
      <xdr:rowOff>22679</xdr:rowOff>
    </xdr:to>
    <xdr:sp macro="" textlink="">
      <xdr:nvSpPr>
        <xdr:cNvPr id="274" name="AutoShape 39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/>
        </xdr:cNvSpPr>
      </xdr:nvSpPr>
      <xdr:spPr bwMode="auto">
        <a:xfrm>
          <a:off x="12281120" y="160787596"/>
          <a:ext cx="2191092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1284</xdr:row>
      <xdr:rowOff>24192</xdr:rowOff>
    </xdr:from>
    <xdr:to>
      <xdr:col>19</xdr:col>
      <xdr:colOff>143631</xdr:colOff>
      <xdr:row>1284</xdr:row>
      <xdr:rowOff>193524</xdr:rowOff>
    </xdr:to>
    <xdr:sp macro="" textlink="">
      <xdr:nvSpPr>
        <xdr:cNvPr id="275" name="AutoShape 39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/>
        </xdr:cNvSpPr>
      </xdr:nvSpPr>
      <xdr:spPr bwMode="auto">
        <a:xfrm>
          <a:off x="18270009" y="160796667"/>
          <a:ext cx="4092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1284</xdr:row>
      <xdr:rowOff>37799</xdr:rowOff>
    </xdr:from>
    <xdr:to>
      <xdr:col>20</xdr:col>
      <xdr:colOff>598714</xdr:colOff>
      <xdr:row>1285</xdr:row>
      <xdr:rowOff>3023</xdr:rowOff>
    </xdr:to>
    <xdr:sp macro="" textlink="">
      <xdr:nvSpPr>
        <xdr:cNvPr id="276" name="AutoShape 39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/>
        </xdr:cNvSpPr>
      </xdr:nvSpPr>
      <xdr:spPr bwMode="auto">
        <a:xfrm>
          <a:off x="19552406" y="160810274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1284</xdr:row>
      <xdr:rowOff>31751</xdr:rowOff>
    </xdr:from>
    <xdr:to>
      <xdr:col>24</xdr:col>
      <xdr:colOff>752929</xdr:colOff>
      <xdr:row>1284</xdr:row>
      <xdr:rowOff>201083</xdr:rowOff>
    </xdr:to>
    <xdr:sp macro="" textlink="">
      <xdr:nvSpPr>
        <xdr:cNvPr id="277" name="AutoShape 39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/>
        </xdr:cNvSpPr>
      </xdr:nvSpPr>
      <xdr:spPr bwMode="auto">
        <a:xfrm>
          <a:off x="22678421" y="160804226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1306</xdr:row>
      <xdr:rowOff>7560</xdr:rowOff>
    </xdr:from>
    <xdr:to>
      <xdr:col>1</xdr:col>
      <xdr:colOff>719667</xdr:colOff>
      <xdr:row>1307</xdr:row>
      <xdr:rowOff>28726</xdr:rowOff>
    </xdr:to>
    <xdr:sp macro="" textlink="">
      <xdr:nvSpPr>
        <xdr:cNvPr id="278" name="AutoShape 39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/>
        </xdr:cNvSpPr>
      </xdr:nvSpPr>
      <xdr:spPr bwMode="auto">
        <a:xfrm>
          <a:off x="928158" y="184783035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1305</xdr:row>
      <xdr:rowOff>188988</xdr:rowOff>
    </xdr:from>
    <xdr:to>
      <xdr:col>3</xdr:col>
      <xdr:colOff>937721</xdr:colOff>
      <xdr:row>1307</xdr:row>
      <xdr:rowOff>19654</xdr:rowOff>
    </xdr:to>
    <xdr:sp macro="" textlink="">
      <xdr:nvSpPr>
        <xdr:cNvPr id="279" name="AutoShape 39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/>
        </xdr:cNvSpPr>
      </xdr:nvSpPr>
      <xdr:spPr bwMode="auto">
        <a:xfrm>
          <a:off x="3054652" y="18477396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1305</xdr:row>
      <xdr:rowOff>176893</xdr:rowOff>
    </xdr:from>
    <xdr:to>
      <xdr:col>7</xdr:col>
      <xdr:colOff>530827</xdr:colOff>
      <xdr:row>1307</xdr:row>
      <xdr:rowOff>7559</xdr:rowOff>
    </xdr:to>
    <xdr:sp macro="" textlink="">
      <xdr:nvSpPr>
        <xdr:cNvPr id="280" name="AutoShape 3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/>
        </xdr:cNvSpPr>
      </xdr:nvSpPr>
      <xdr:spPr bwMode="auto">
        <a:xfrm>
          <a:off x="7864056" y="184761868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1305</xdr:row>
      <xdr:rowOff>188989</xdr:rowOff>
    </xdr:from>
    <xdr:to>
      <xdr:col>12</xdr:col>
      <xdr:colOff>125442</xdr:colOff>
      <xdr:row>1307</xdr:row>
      <xdr:rowOff>19655</xdr:rowOff>
    </xdr:to>
    <xdr:sp macro="" textlink="">
      <xdr:nvSpPr>
        <xdr:cNvPr id="281" name="AutoShape 39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/>
        </xdr:cNvSpPr>
      </xdr:nvSpPr>
      <xdr:spPr bwMode="auto">
        <a:xfrm>
          <a:off x="12279000" y="184773964"/>
          <a:ext cx="124167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1306</xdr:row>
      <xdr:rowOff>7560</xdr:rowOff>
    </xdr:from>
    <xdr:to>
      <xdr:col>15</xdr:col>
      <xdr:colOff>766342</xdr:colOff>
      <xdr:row>1306</xdr:row>
      <xdr:rowOff>176892</xdr:rowOff>
    </xdr:to>
    <xdr:sp macro="" textlink="">
      <xdr:nvSpPr>
        <xdr:cNvPr id="282" name="AutoShape 39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/>
        </xdr:cNvSpPr>
      </xdr:nvSpPr>
      <xdr:spPr bwMode="auto">
        <a:xfrm>
          <a:off x="15815465" y="184783035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1306</xdr:row>
      <xdr:rowOff>15119</xdr:rowOff>
    </xdr:from>
    <xdr:to>
      <xdr:col>18</xdr:col>
      <xdr:colOff>179346</xdr:colOff>
      <xdr:row>1306</xdr:row>
      <xdr:rowOff>184451</xdr:rowOff>
    </xdr:to>
    <xdr:sp macro="" textlink="">
      <xdr:nvSpPr>
        <xdr:cNvPr id="283" name="AutoShape 39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/>
        </xdr:cNvSpPr>
      </xdr:nvSpPr>
      <xdr:spPr bwMode="auto">
        <a:xfrm>
          <a:off x="17396086" y="184790594"/>
          <a:ext cx="37593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1306</xdr:row>
      <xdr:rowOff>4536</xdr:rowOff>
    </xdr:from>
    <xdr:to>
      <xdr:col>19</xdr:col>
      <xdr:colOff>486641</xdr:colOff>
      <xdr:row>1307</xdr:row>
      <xdr:rowOff>36286</xdr:rowOff>
    </xdr:to>
    <xdr:sp macro="" textlink="">
      <xdr:nvSpPr>
        <xdr:cNvPr id="284" name="AutoShape 39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/>
        </xdr:cNvSpPr>
      </xdr:nvSpPr>
      <xdr:spPr bwMode="auto">
        <a:xfrm>
          <a:off x="18725958" y="184780011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1306</xdr:row>
      <xdr:rowOff>13419</xdr:rowOff>
    </xdr:from>
    <xdr:to>
      <xdr:col>23</xdr:col>
      <xdr:colOff>453760</xdr:colOff>
      <xdr:row>1306</xdr:row>
      <xdr:rowOff>182751</xdr:rowOff>
    </xdr:to>
    <xdr:sp macro="" textlink="">
      <xdr:nvSpPr>
        <xdr:cNvPr id="285" name="AutoShape 39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/>
        </xdr:cNvSpPr>
      </xdr:nvSpPr>
      <xdr:spPr bwMode="auto">
        <a:xfrm>
          <a:off x="21674402" y="18478889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1306</xdr:row>
      <xdr:rowOff>22679</xdr:rowOff>
    </xdr:from>
    <xdr:to>
      <xdr:col>4</xdr:col>
      <xdr:colOff>524062</xdr:colOff>
      <xdr:row>1307</xdr:row>
      <xdr:rowOff>1511</xdr:rowOff>
    </xdr:to>
    <xdr:sp macro="" textlink="">
      <xdr:nvSpPr>
        <xdr:cNvPr id="286" name="AutoShape 3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/>
        </xdr:cNvSpPr>
      </xdr:nvSpPr>
      <xdr:spPr bwMode="auto">
        <a:xfrm>
          <a:off x="5190254" y="18479815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1305</xdr:row>
      <xdr:rowOff>188988</xdr:rowOff>
    </xdr:from>
    <xdr:to>
      <xdr:col>5</xdr:col>
      <xdr:colOff>495486</xdr:colOff>
      <xdr:row>1307</xdr:row>
      <xdr:rowOff>19654</xdr:rowOff>
    </xdr:to>
    <xdr:sp macro="" textlink="">
      <xdr:nvSpPr>
        <xdr:cNvPr id="287" name="AutoShape 39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/>
        </xdr:cNvSpPr>
      </xdr:nvSpPr>
      <xdr:spPr bwMode="auto">
        <a:xfrm>
          <a:off x="6127142" y="18477396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1305</xdr:row>
      <xdr:rowOff>170844</xdr:rowOff>
    </xdr:from>
    <xdr:to>
      <xdr:col>6</xdr:col>
      <xdr:colOff>336736</xdr:colOff>
      <xdr:row>1307</xdr:row>
      <xdr:rowOff>1510</xdr:rowOff>
    </xdr:to>
    <xdr:sp macro="" textlink="">
      <xdr:nvSpPr>
        <xdr:cNvPr id="288" name="AutoShape 39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/>
        </xdr:cNvSpPr>
      </xdr:nvSpPr>
      <xdr:spPr bwMode="auto">
        <a:xfrm>
          <a:off x="6816117" y="184755819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1278</xdr:row>
      <xdr:rowOff>0</xdr:rowOff>
    </xdr:from>
    <xdr:to>
      <xdr:col>17</xdr:col>
      <xdr:colOff>76200</xdr:colOff>
      <xdr:row>1279</xdr:row>
      <xdr:rowOff>28576</xdr:rowOff>
    </xdr:to>
    <xdr:sp macro="" textlink="">
      <xdr:nvSpPr>
        <xdr:cNvPr id="289" name="Text Box 6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 txBox="1">
          <a:spLocks noChangeArrowheads="1"/>
        </xdr:cNvSpPr>
      </xdr:nvSpPr>
      <xdr:spPr bwMode="auto">
        <a:xfrm>
          <a:off x="16802100" y="1596294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1278</xdr:row>
      <xdr:rowOff>0</xdr:rowOff>
    </xdr:from>
    <xdr:to>
      <xdr:col>17</xdr:col>
      <xdr:colOff>76200</xdr:colOff>
      <xdr:row>1279</xdr:row>
      <xdr:rowOff>28576</xdr:rowOff>
    </xdr:to>
    <xdr:sp macro="" textlink="">
      <xdr:nvSpPr>
        <xdr:cNvPr id="290" name="Text Box 7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 txBox="1">
          <a:spLocks noChangeArrowheads="1"/>
        </xdr:cNvSpPr>
      </xdr:nvSpPr>
      <xdr:spPr bwMode="auto">
        <a:xfrm>
          <a:off x="16802100" y="1596294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1278</xdr:row>
      <xdr:rowOff>0</xdr:rowOff>
    </xdr:from>
    <xdr:to>
      <xdr:col>24</xdr:col>
      <xdr:colOff>557893</xdr:colOff>
      <xdr:row>1279</xdr:row>
      <xdr:rowOff>27214</xdr:rowOff>
    </xdr:to>
    <xdr:sp macro="" textlink="">
      <xdr:nvSpPr>
        <xdr:cNvPr id="291" name="AutoShape 39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/>
        </xdr:cNvSpPr>
      </xdr:nvSpPr>
      <xdr:spPr bwMode="auto">
        <a:xfrm>
          <a:off x="22371505" y="15962947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1284</xdr:row>
      <xdr:rowOff>35719</xdr:rowOff>
    </xdr:from>
    <xdr:to>
      <xdr:col>4</xdr:col>
      <xdr:colOff>546364</xdr:colOff>
      <xdr:row>1284</xdr:row>
      <xdr:rowOff>205051</xdr:rowOff>
    </xdr:to>
    <xdr:sp macro="" textlink="">
      <xdr:nvSpPr>
        <xdr:cNvPr id="292" name="AutoShape 39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/>
        </xdr:cNvSpPr>
      </xdr:nvSpPr>
      <xdr:spPr bwMode="auto">
        <a:xfrm>
          <a:off x="5212556" y="160808194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1278</xdr:row>
      <xdr:rowOff>0</xdr:rowOff>
    </xdr:from>
    <xdr:to>
      <xdr:col>24</xdr:col>
      <xdr:colOff>557893</xdr:colOff>
      <xdr:row>1279</xdr:row>
      <xdr:rowOff>27214</xdr:rowOff>
    </xdr:to>
    <xdr:sp macro="" textlink="">
      <xdr:nvSpPr>
        <xdr:cNvPr id="293" name="AutoShape 39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/>
        </xdr:cNvSpPr>
      </xdr:nvSpPr>
      <xdr:spPr bwMode="auto">
        <a:xfrm>
          <a:off x="22371505" y="15962947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1278</xdr:row>
      <xdr:rowOff>0</xdr:rowOff>
    </xdr:from>
    <xdr:to>
      <xdr:col>24</xdr:col>
      <xdr:colOff>557893</xdr:colOff>
      <xdr:row>1279</xdr:row>
      <xdr:rowOff>27214</xdr:rowOff>
    </xdr:to>
    <xdr:sp macro="" textlink="">
      <xdr:nvSpPr>
        <xdr:cNvPr id="294" name="AutoShape 39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/>
        </xdr:cNvSpPr>
      </xdr:nvSpPr>
      <xdr:spPr bwMode="auto">
        <a:xfrm>
          <a:off x="22371505" y="15962947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1354</xdr:row>
      <xdr:rowOff>0</xdr:rowOff>
    </xdr:from>
    <xdr:to>
      <xdr:col>2</xdr:col>
      <xdr:colOff>541602</xdr:colOff>
      <xdr:row>1355</xdr:row>
      <xdr:rowOff>0</xdr:rowOff>
    </xdr:to>
    <xdr:sp macro="" textlink="">
      <xdr:nvSpPr>
        <xdr:cNvPr id="295" name="AutoShape 39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/>
        </xdr:cNvSpPr>
      </xdr:nvSpPr>
      <xdr:spPr bwMode="auto">
        <a:xfrm>
          <a:off x="2039408" y="196262625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1357</xdr:row>
      <xdr:rowOff>195036</xdr:rowOff>
    </xdr:from>
    <xdr:to>
      <xdr:col>1</xdr:col>
      <xdr:colOff>951328</xdr:colOff>
      <xdr:row>1358</xdr:row>
      <xdr:rowOff>202595</xdr:rowOff>
    </xdr:to>
    <xdr:sp macro="" textlink="">
      <xdr:nvSpPr>
        <xdr:cNvPr id="296" name="AutoShape 39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/>
        </xdr:cNvSpPr>
      </xdr:nvSpPr>
      <xdr:spPr bwMode="auto">
        <a:xfrm>
          <a:off x="1401384" y="197029161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1358</xdr:row>
      <xdr:rowOff>18144</xdr:rowOff>
    </xdr:from>
    <xdr:to>
      <xdr:col>5</xdr:col>
      <xdr:colOff>490198</xdr:colOff>
      <xdr:row>1359</xdr:row>
      <xdr:rowOff>18142</xdr:rowOff>
    </xdr:to>
    <xdr:sp macro="" textlink="">
      <xdr:nvSpPr>
        <xdr:cNvPr id="297" name="AutoShape 39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/>
        </xdr:cNvSpPr>
      </xdr:nvSpPr>
      <xdr:spPr bwMode="auto">
        <a:xfrm>
          <a:off x="6121854" y="197042769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1357</xdr:row>
      <xdr:rowOff>188989</xdr:rowOff>
    </xdr:from>
    <xdr:to>
      <xdr:col>3</xdr:col>
      <xdr:colOff>1279411</xdr:colOff>
      <xdr:row>1358</xdr:row>
      <xdr:rowOff>196548</xdr:rowOff>
    </xdr:to>
    <xdr:sp macro="" textlink="">
      <xdr:nvSpPr>
        <xdr:cNvPr id="298" name="AutoShape 39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/>
        </xdr:cNvSpPr>
      </xdr:nvSpPr>
      <xdr:spPr bwMode="auto">
        <a:xfrm>
          <a:off x="3396342" y="197023114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1358</xdr:row>
      <xdr:rowOff>4536</xdr:rowOff>
    </xdr:from>
    <xdr:to>
      <xdr:col>7</xdr:col>
      <xdr:colOff>351102</xdr:colOff>
      <xdr:row>1359</xdr:row>
      <xdr:rowOff>12094</xdr:rowOff>
    </xdr:to>
    <xdr:sp macro="" textlink="">
      <xdr:nvSpPr>
        <xdr:cNvPr id="299" name="AutoShape 39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/>
        </xdr:cNvSpPr>
      </xdr:nvSpPr>
      <xdr:spPr bwMode="auto">
        <a:xfrm>
          <a:off x="7687733" y="197029161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1358</xdr:row>
      <xdr:rowOff>18144</xdr:rowOff>
    </xdr:from>
    <xdr:to>
      <xdr:col>6</xdr:col>
      <xdr:colOff>402506</xdr:colOff>
      <xdr:row>1359</xdr:row>
      <xdr:rowOff>25702</xdr:rowOff>
    </xdr:to>
    <xdr:sp macro="" textlink="">
      <xdr:nvSpPr>
        <xdr:cNvPr id="300" name="AutoShape 3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/>
        </xdr:cNvSpPr>
      </xdr:nvSpPr>
      <xdr:spPr bwMode="auto">
        <a:xfrm>
          <a:off x="6881887" y="197042769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1358</xdr:row>
      <xdr:rowOff>4537</xdr:rowOff>
    </xdr:from>
    <xdr:to>
      <xdr:col>9</xdr:col>
      <xdr:colOff>59305</xdr:colOff>
      <xdr:row>1359</xdr:row>
      <xdr:rowOff>12095</xdr:rowOff>
    </xdr:to>
    <xdr:sp macro="" textlink="">
      <xdr:nvSpPr>
        <xdr:cNvPr id="301" name="AutoShape 39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/>
        </xdr:cNvSpPr>
      </xdr:nvSpPr>
      <xdr:spPr bwMode="auto">
        <a:xfrm>
          <a:off x="9007022" y="197029162"/>
          <a:ext cx="39630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1358</xdr:row>
      <xdr:rowOff>30239</xdr:rowOff>
    </xdr:from>
    <xdr:to>
      <xdr:col>17</xdr:col>
      <xdr:colOff>158750</xdr:colOff>
      <xdr:row>1358</xdr:row>
      <xdr:rowOff>199571</xdr:rowOff>
    </xdr:to>
    <xdr:sp macro="" textlink="">
      <xdr:nvSpPr>
        <xdr:cNvPr id="302" name="AutoShape 39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/>
        </xdr:cNvSpPr>
      </xdr:nvSpPr>
      <xdr:spPr bwMode="auto">
        <a:xfrm>
          <a:off x="16669960" y="197054864"/>
          <a:ext cx="29089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1358</xdr:row>
      <xdr:rowOff>15121</xdr:rowOff>
    </xdr:from>
    <xdr:to>
      <xdr:col>14</xdr:col>
      <xdr:colOff>51362</xdr:colOff>
      <xdr:row>1359</xdr:row>
      <xdr:rowOff>22679</xdr:rowOff>
    </xdr:to>
    <xdr:sp macro="" textlink="">
      <xdr:nvSpPr>
        <xdr:cNvPr id="303" name="AutoShape 39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/>
        </xdr:cNvSpPr>
      </xdr:nvSpPr>
      <xdr:spPr bwMode="auto">
        <a:xfrm>
          <a:off x="12281120" y="197039746"/>
          <a:ext cx="2191092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1358</xdr:row>
      <xdr:rowOff>24192</xdr:rowOff>
    </xdr:from>
    <xdr:to>
      <xdr:col>19</xdr:col>
      <xdr:colOff>143631</xdr:colOff>
      <xdr:row>1358</xdr:row>
      <xdr:rowOff>193524</xdr:rowOff>
    </xdr:to>
    <xdr:sp macro="" textlink="">
      <xdr:nvSpPr>
        <xdr:cNvPr id="304" name="AutoShape 39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/>
        </xdr:cNvSpPr>
      </xdr:nvSpPr>
      <xdr:spPr bwMode="auto">
        <a:xfrm>
          <a:off x="18270009" y="197048817"/>
          <a:ext cx="4092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1358</xdr:row>
      <xdr:rowOff>37799</xdr:rowOff>
    </xdr:from>
    <xdr:to>
      <xdr:col>20</xdr:col>
      <xdr:colOff>598714</xdr:colOff>
      <xdr:row>1359</xdr:row>
      <xdr:rowOff>3023</xdr:rowOff>
    </xdr:to>
    <xdr:sp macro="" textlink="">
      <xdr:nvSpPr>
        <xdr:cNvPr id="305" name="AutoShape 39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/>
        </xdr:cNvSpPr>
      </xdr:nvSpPr>
      <xdr:spPr bwMode="auto">
        <a:xfrm>
          <a:off x="19552406" y="197062424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1358</xdr:row>
      <xdr:rowOff>31751</xdr:rowOff>
    </xdr:from>
    <xdr:to>
      <xdr:col>24</xdr:col>
      <xdr:colOff>752929</xdr:colOff>
      <xdr:row>1358</xdr:row>
      <xdr:rowOff>201083</xdr:rowOff>
    </xdr:to>
    <xdr:sp macro="" textlink="">
      <xdr:nvSpPr>
        <xdr:cNvPr id="306" name="AutoShape 39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/>
        </xdr:cNvSpPr>
      </xdr:nvSpPr>
      <xdr:spPr bwMode="auto">
        <a:xfrm>
          <a:off x="22678421" y="197056376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1374</xdr:row>
      <xdr:rowOff>7560</xdr:rowOff>
    </xdr:from>
    <xdr:to>
      <xdr:col>1</xdr:col>
      <xdr:colOff>719667</xdr:colOff>
      <xdr:row>1375</xdr:row>
      <xdr:rowOff>28726</xdr:rowOff>
    </xdr:to>
    <xdr:sp macro="" textlink="">
      <xdr:nvSpPr>
        <xdr:cNvPr id="307" name="AutoShape 39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/>
        </xdr:cNvSpPr>
      </xdr:nvSpPr>
      <xdr:spPr bwMode="auto">
        <a:xfrm>
          <a:off x="928158" y="200194485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1373</xdr:row>
      <xdr:rowOff>188988</xdr:rowOff>
    </xdr:from>
    <xdr:to>
      <xdr:col>3</xdr:col>
      <xdr:colOff>937721</xdr:colOff>
      <xdr:row>1375</xdr:row>
      <xdr:rowOff>19654</xdr:rowOff>
    </xdr:to>
    <xdr:sp macro="" textlink="">
      <xdr:nvSpPr>
        <xdr:cNvPr id="308" name="AutoShape 39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/>
        </xdr:cNvSpPr>
      </xdr:nvSpPr>
      <xdr:spPr bwMode="auto">
        <a:xfrm>
          <a:off x="3054652" y="20018541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1373</xdr:row>
      <xdr:rowOff>176893</xdr:rowOff>
    </xdr:from>
    <xdr:to>
      <xdr:col>7</xdr:col>
      <xdr:colOff>530827</xdr:colOff>
      <xdr:row>1375</xdr:row>
      <xdr:rowOff>7559</xdr:rowOff>
    </xdr:to>
    <xdr:sp macro="" textlink="">
      <xdr:nvSpPr>
        <xdr:cNvPr id="309" name="AutoShape 39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/>
        </xdr:cNvSpPr>
      </xdr:nvSpPr>
      <xdr:spPr bwMode="auto">
        <a:xfrm>
          <a:off x="7864056" y="200173318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1373</xdr:row>
      <xdr:rowOff>188989</xdr:rowOff>
    </xdr:from>
    <xdr:to>
      <xdr:col>12</xdr:col>
      <xdr:colOff>125442</xdr:colOff>
      <xdr:row>1375</xdr:row>
      <xdr:rowOff>19655</xdr:rowOff>
    </xdr:to>
    <xdr:sp macro="" textlink="">
      <xdr:nvSpPr>
        <xdr:cNvPr id="310" name="AutoShape 3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/>
        </xdr:cNvSpPr>
      </xdr:nvSpPr>
      <xdr:spPr bwMode="auto">
        <a:xfrm>
          <a:off x="12279000" y="200185414"/>
          <a:ext cx="124167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1374</xdr:row>
      <xdr:rowOff>7560</xdr:rowOff>
    </xdr:from>
    <xdr:to>
      <xdr:col>15</xdr:col>
      <xdr:colOff>766342</xdr:colOff>
      <xdr:row>1374</xdr:row>
      <xdr:rowOff>176892</xdr:rowOff>
    </xdr:to>
    <xdr:sp macro="" textlink="">
      <xdr:nvSpPr>
        <xdr:cNvPr id="311" name="AutoShape 39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/>
        </xdr:cNvSpPr>
      </xdr:nvSpPr>
      <xdr:spPr bwMode="auto">
        <a:xfrm>
          <a:off x="15815465" y="200194485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1374</xdr:row>
      <xdr:rowOff>15119</xdr:rowOff>
    </xdr:from>
    <xdr:to>
      <xdr:col>18</xdr:col>
      <xdr:colOff>179346</xdr:colOff>
      <xdr:row>1374</xdr:row>
      <xdr:rowOff>184451</xdr:rowOff>
    </xdr:to>
    <xdr:sp macro="" textlink="">
      <xdr:nvSpPr>
        <xdr:cNvPr id="312" name="AutoShape 39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/>
        </xdr:cNvSpPr>
      </xdr:nvSpPr>
      <xdr:spPr bwMode="auto">
        <a:xfrm>
          <a:off x="17396086" y="200202044"/>
          <a:ext cx="37593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1374</xdr:row>
      <xdr:rowOff>4536</xdr:rowOff>
    </xdr:from>
    <xdr:to>
      <xdr:col>19</xdr:col>
      <xdr:colOff>486641</xdr:colOff>
      <xdr:row>1375</xdr:row>
      <xdr:rowOff>36286</xdr:rowOff>
    </xdr:to>
    <xdr:sp macro="" textlink="">
      <xdr:nvSpPr>
        <xdr:cNvPr id="313" name="AutoShape 39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/>
        </xdr:cNvSpPr>
      </xdr:nvSpPr>
      <xdr:spPr bwMode="auto">
        <a:xfrm>
          <a:off x="18725958" y="200191461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1374</xdr:row>
      <xdr:rowOff>13419</xdr:rowOff>
    </xdr:from>
    <xdr:to>
      <xdr:col>23</xdr:col>
      <xdr:colOff>453760</xdr:colOff>
      <xdr:row>1374</xdr:row>
      <xdr:rowOff>182751</xdr:rowOff>
    </xdr:to>
    <xdr:sp macro="" textlink="">
      <xdr:nvSpPr>
        <xdr:cNvPr id="314" name="AutoShape 39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/>
        </xdr:cNvSpPr>
      </xdr:nvSpPr>
      <xdr:spPr bwMode="auto">
        <a:xfrm>
          <a:off x="21674402" y="20020034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1374</xdr:row>
      <xdr:rowOff>22679</xdr:rowOff>
    </xdr:from>
    <xdr:to>
      <xdr:col>4</xdr:col>
      <xdr:colOff>524062</xdr:colOff>
      <xdr:row>1375</xdr:row>
      <xdr:rowOff>1511</xdr:rowOff>
    </xdr:to>
    <xdr:sp macro="" textlink="">
      <xdr:nvSpPr>
        <xdr:cNvPr id="315" name="AutoShape 39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/>
        </xdr:cNvSpPr>
      </xdr:nvSpPr>
      <xdr:spPr bwMode="auto">
        <a:xfrm>
          <a:off x="5190254" y="20020960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1373</xdr:row>
      <xdr:rowOff>188988</xdr:rowOff>
    </xdr:from>
    <xdr:to>
      <xdr:col>5</xdr:col>
      <xdr:colOff>495486</xdr:colOff>
      <xdr:row>1375</xdr:row>
      <xdr:rowOff>19654</xdr:rowOff>
    </xdr:to>
    <xdr:sp macro="" textlink="">
      <xdr:nvSpPr>
        <xdr:cNvPr id="316" name="AutoShape 39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/>
        </xdr:cNvSpPr>
      </xdr:nvSpPr>
      <xdr:spPr bwMode="auto">
        <a:xfrm>
          <a:off x="6127142" y="200185413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1373</xdr:row>
      <xdr:rowOff>170844</xdr:rowOff>
    </xdr:from>
    <xdr:to>
      <xdr:col>6</xdr:col>
      <xdr:colOff>336736</xdr:colOff>
      <xdr:row>1375</xdr:row>
      <xdr:rowOff>1510</xdr:rowOff>
    </xdr:to>
    <xdr:sp macro="" textlink="">
      <xdr:nvSpPr>
        <xdr:cNvPr id="317" name="AutoShape 39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/>
        </xdr:cNvSpPr>
      </xdr:nvSpPr>
      <xdr:spPr bwMode="auto">
        <a:xfrm>
          <a:off x="6816117" y="200167269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1352</xdr:row>
      <xdr:rowOff>0</xdr:rowOff>
    </xdr:from>
    <xdr:to>
      <xdr:col>17</xdr:col>
      <xdr:colOff>76200</xdr:colOff>
      <xdr:row>1353</xdr:row>
      <xdr:rowOff>28572</xdr:rowOff>
    </xdr:to>
    <xdr:sp macro="" textlink="">
      <xdr:nvSpPr>
        <xdr:cNvPr id="318" name="Text Box 6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 txBox="1">
          <a:spLocks noChangeArrowheads="1"/>
        </xdr:cNvSpPr>
      </xdr:nvSpPr>
      <xdr:spPr bwMode="auto">
        <a:xfrm>
          <a:off x="16802100" y="19588162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1352</xdr:row>
      <xdr:rowOff>0</xdr:rowOff>
    </xdr:from>
    <xdr:to>
      <xdr:col>17</xdr:col>
      <xdr:colOff>76200</xdr:colOff>
      <xdr:row>1353</xdr:row>
      <xdr:rowOff>28572</xdr:rowOff>
    </xdr:to>
    <xdr:sp macro="" textlink="">
      <xdr:nvSpPr>
        <xdr:cNvPr id="319" name="Text Box 7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 txBox="1">
          <a:spLocks noChangeArrowheads="1"/>
        </xdr:cNvSpPr>
      </xdr:nvSpPr>
      <xdr:spPr bwMode="auto">
        <a:xfrm>
          <a:off x="16802100" y="19588162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1352</xdr:row>
      <xdr:rowOff>0</xdr:rowOff>
    </xdr:from>
    <xdr:to>
      <xdr:col>24</xdr:col>
      <xdr:colOff>557893</xdr:colOff>
      <xdr:row>1353</xdr:row>
      <xdr:rowOff>27214</xdr:rowOff>
    </xdr:to>
    <xdr:sp macro="" textlink="">
      <xdr:nvSpPr>
        <xdr:cNvPr id="320" name="AutoShape 3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/>
        </xdr:cNvSpPr>
      </xdr:nvSpPr>
      <xdr:spPr bwMode="auto">
        <a:xfrm>
          <a:off x="22371505" y="19588162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1358</xdr:row>
      <xdr:rowOff>35719</xdr:rowOff>
    </xdr:from>
    <xdr:to>
      <xdr:col>4</xdr:col>
      <xdr:colOff>546364</xdr:colOff>
      <xdr:row>1358</xdr:row>
      <xdr:rowOff>205051</xdr:rowOff>
    </xdr:to>
    <xdr:sp macro="" textlink="">
      <xdr:nvSpPr>
        <xdr:cNvPr id="321" name="AutoShape 39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/>
        </xdr:cNvSpPr>
      </xdr:nvSpPr>
      <xdr:spPr bwMode="auto">
        <a:xfrm>
          <a:off x="5212556" y="197060344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1352</xdr:row>
      <xdr:rowOff>0</xdr:rowOff>
    </xdr:from>
    <xdr:to>
      <xdr:col>24</xdr:col>
      <xdr:colOff>557893</xdr:colOff>
      <xdr:row>1353</xdr:row>
      <xdr:rowOff>27214</xdr:rowOff>
    </xdr:to>
    <xdr:sp macro="" textlink="">
      <xdr:nvSpPr>
        <xdr:cNvPr id="322" name="AutoShape 39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/>
        </xdr:cNvSpPr>
      </xdr:nvSpPr>
      <xdr:spPr bwMode="auto">
        <a:xfrm>
          <a:off x="22371505" y="19588162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1352</xdr:row>
      <xdr:rowOff>0</xdr:rowOff>
    </xdr:from>
    <xdr:to>
      <xdr:col>24</xdr:col>
      <xdr:colOff>557893</xdr:colOff>
      <xdr:row>1353</xdr:row>
      <xdr:rowOff>27214</xdr:rowOff>
    </xdr:to>
    <xdr:sp macro="" textlink="">
      <xdr:nvSpPr>
        <xdr:cNvPr id="323" name="AutoShape 39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/>
        </xdr:cNvSpPr>
      </xdr:nvSpPr>
      <xdr:spPr bwMode="auto">
        <a:xfrm>
          <a:off x="22371505" y="195881625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 editAs="oneCell">
    <xdr:from>
      <xdr:col>17</xdr:col>
      <xdr:colOff>0</xdr:colOff>
      <xdr:row>1982</xdr:row>
      <xdr:rowOff>0</xdr:rowOff>
    </xdr:from>
    <xdr:to>
      <xdr:col>17</xdr:col>
      <xdr:colOff>76200</xdr:colOff>
      <xdr:row>1983</xdr:row>
      <xdr:rowOff>11257</xdr:rowOff>
    </xdr:to>
    <xdr:sp macro="" textlink="">
      <xdr:nvSpPr>
        <xdr:cNvPr id="347" name="Text Box 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 txBox="1">
          <a:spLocks noChangeArrowheads="1"/>
        </xdr:cNvSpPr>
      </xdr:nvSpPr>
      <xdr:spPr bwMode="auto">
        <a:xfrm>
          <a:off x="16802100" y="2135028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1982</xdr:row>
      <xdr:rowOff>0</xdr:rowOff>
    </xdr:from>
    <xdr:to>
      <xdr:col>17</xdr:col>
      <xdr:colOff>76200</xdr:colOff>
      <xdr:row>1983</xdr:row>
      <xdr:rowOff>11257</xdr:rowOff>
    </xdr:to>
    <xdr:sp macro="" textlink="">
      <xdr:nvSpPr>
        <xdr:cNvPr id="348" name="Text Box 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 txBox="1">
          <a:spLocks noChangeArrowheads="1"/>
        </xdr:cNvSpPr>
      </xdr:nvSpPr>
      <xdr:spPr bwMode="auto">
        <a:xfrm>
          <a:off x="16802100" y="2135028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28571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 txBox="1">
          <a:spLocks noChangeArrowheads="1"/>
        </xdr:cNvSpPr>
      </xdr:nvSpPr>
      <xdr:spPr bwMode="auto">
        <a:xfrm>
          <a:off x="16802100" y="23100982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28571</xdr:rowOff>
    </xdr:to>
    <xdr:sp macro="" textlink="">
      <xdr:nvSpPr>
        <xdr:cNvPr id="377" name="Text Box 7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 txBox="1">
          <a:spLocks noChangeArrowheads="1"/>
        </xdr:cNvSpPr>
      </xdr:nvSpPr>
      <xdr:spPr bwMode="auto">
        <a:xfrm>
          <a:off x="16802100" y="23100982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28573</xdr:rowOff>
    </xdr:to>
    <xdr:sp macro="" textlink="">
      <xdr:nvSpPr>
        <xdr:cNvPr id="405" name="Text Box 6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 txBox="1">
          <a:spLocks noChangeArrowheads="1"/>
        </xdr:cNvSpPr>
      </xdr:nvSpPr>
      <xdr:spPr bwMode="auto">
        <a:xfrm>
          <a:off x="16802100" y="248564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28573</xdr:rowOff>
    </xdr:to>
    <xdr:sp macro="" textlink="">
      <xdr:nvSpPr>
        <xdr:cNvPr id="406" name="Text Box 7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 txBox="1">
          <a:spLocks noChangeArrowheads="1"/>
        </xdr:cNvSpPr>
      </xdr:nvSpPr>
      <xdr:spPr bwMode="auto">
        <a:xfrm>
          <a:off x="16802100" y="24856440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28571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 txBox="1">
          <a:spLocks noChangeArrowheads="1"/>
        </xdr:cNvSpPr>
      </xdr:nvSpPr>
      <xdr:spPr bwMode="auto">
        <a:xfrm>
          <a:off x="16802100" y="2661189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28571</xdr:rowOff>
    </xdr:to>
    <xdr:sp macro="" textlink="">
      <xdr:nvSpPr>
        <xdr:cNvPr id="435" name="Text Box 7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 txBox="1">
          <a:spLocks noChangeArrowheads="1"/>
        </xdr:cNvSpPr>
      </xdr:nvSpPr>
      <xdr:spPr bwMode="auto">
        <a:xfrm>
          <a:off x="16802100" y="26611897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28571</xdr:rowOff>
    </xdr:to>
    <xdr:sp macro="" textlink="">
      <xdr:nvSpPr>
        <xdr:cNvPr id="463" name="Text Box 6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 txBox="1">
          <a:spLocks noChangeArrowheads="1"/>
        </xdr:cNvSpPr>
      </xdr:nvSpPr>
      <xdr:spPr bwMode="auto">
        <a:xfrm>
          <a:off x="16802100" y="282454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28571</xdr:rowOff>
    </xdr:to>
    <xdr:sp macro="" textlink="">
      <xdr:nvSpPr>
        <xdr:cNvPr id="464" name="Text Box 7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 txBox="1">
          <a:spLocks noChangeArrowheads="1"/>
        </xdr:cNvSpPr>
      </xdr:nvSpPr>
      <xdr:spPr bwMode="auto">
        <a:xfrm>
          <a:off x="16802100" y="2824543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391583</xdr:colOff>
      <xdr:row>1989</xdr:row>
      <xdr:rowOff>0</xdr:rowOff>
    </xdr:from>
    <xdr:to>
      <xdr:col>2</xdr:col>
      <xdr:colOff>541602</xdr:colOff>
      <xdr:row>1990</xdr:row>
      <xdr:rowOff>0</xdr:rowOff>
    </xdr:to>
    <xdr:sp macro="" textlink="">
      <xdr:nvSpPr>
        <xdr:cNvPr id="469" name="AutoShape 39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/>
        </xdr:cNvSpPr>
      </xdr:nvSpPr>
      <xdr:spPr bwMode="auto">
        <a:xfrm>
          <a:off x="2039408" y="300342300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1992</xdr:row>
      <xdr:rowOff>195036</xdr:rowOff>
    </xdr:from>
    <xdr:to>
      <xdr:col>1</xdr:col>
      <xdr:colOff>951328</xdr:colOff>
      <xdr:row>1993</xdr:row>
      <xdr:rowOff>202595</xdr:rowOff>
    </xdr:to>
    <xdr:sp macro="" textlink="">
      <xdr:nvSpPr>
        <xdr:cNvPr id="470" name="AutoShape 3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/>
        </xdr:cNvSpPr>
      </xdr:nvSpPr>
      <xdr:spPr bwMode="auto">
        <a:xfrm>
          <a:off x="1401384" y="301108836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1993</xdr:row>
      <xdr:rowOff>18144</xdr:rowOff>
    </xdr:from>
    <xdr:to>
      <xdr:col>5</xdr:col>
      <xdr:colOff>490198</xdr:colOff>
      <xdr:row>1994</xdr:row>
      <xdr:rowOff>18142</xdr:rowOff>
    </xdr:to>
    <xdr:sp macro="" textlink="">
      <xdr:nvSpPr>
        <xdr:cNvPr id="471" name="AutoShape 39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/>
        </xdr:cNvSpPr>
      </xdr:nvSpPr>
      <xdr:spPr bwMode="auto">
        <a:xfrm>
          <a:off x="6121854" y="301122444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1992</xdr:row>
      <xdr:rowOff>188989</xdr:rowOff>
    </xdr:from>
    <xdr:to>
      <xdr:col>3</xdr:col>
      <xdr:colOff>1279411</xdr:colOff>
      <xdr:row>1993</xdr:row>
      <xdr:rowOff>196548</xdr:rowOff>
    </xdr:to>
    <xdr:sp macro="" textlink="">
      <xdr:nvSpPr>
        <xdr:cNvPr id="472" name="AutoShape 39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/>
        </xdr:cNvSpPr>
      </xdr:nvSpPr>
      <xdr:spPr bwMode="auto">
        <a:xfrm>
          <a:off x="3396342" y="301102789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1993</xdr:row>
      <xdr:rowOff>4536</xdr:rowOff>
    </xdr:from>
    <xdr:to>
      <xdr:col>7</xdr:col>
      <xdr:colOff>351102</xdr:colOff>
      <xdr:row>1994</xdr:row>
      <xdr:rowOff>12094</xdr:rowOff>
    </xdr:to>
    <xdr:sp macro="" textlink="">
      <xdr:nvSpPr>
        <xdr:cNvPr id="473" name="AutoShape 39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/>
        </xdr:cNvSpPr>
      </xdr:nvSpPr>
      <xdr:spPr bwMode="auto">
        <a:xfrm>
          <a:off x="7687733" y="301108836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1993</xdr:row>
      <xdr:rowOff>18144</xdr:rowOff>
    </xdr:from>
    <xdr:to>
      <xdr:col>6</xdr:col>
      <xdr:colOff>402506</xdr:colOff>
      <xdr:row>1994</xdr:row>
      <xdr:rowOff>25702</xdr:rowOff>
    </xdr:to>
    <xdr:sp macro="" textlink="">
      <xdr:nvSpPr>
        <xdr:cNvPr id="474" name="AutoShape 39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/>
        </xdr:cNvSpPr>
      </xdr:nvSpPr>
      <xdr:spPr bwMode="auto">
        <a:xfrm>
          <a:off x="6881887" y="301122444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1993</xdr:row>
      <xdr:rowOff>4537</xdr:rowOff>
    </xdr:from>
    <xdr:to>
      <xdr:col>9</xdr:col>
      <xdr:colOff>59305</xdr:colOff>
      <xdr:row>1994</xdr:row>
      <xdr:rowOff>12095</xdr:rowOff>
    </xdr:to>
    <xdr:sp macro="" textlink="">
      <xdr:nvSpPr>
        <xdr:cNvPr id="475" name="AutoShape 39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/>
        </xdr:cNvSpPr>
      </xdr:nvSpPr>
      <xdr:spPr bwMode="auto">
        <a:xfrm>
          <a:off x="9007022" y="301108837"/>
          <a:ext cx="39630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1993</xdr:row>
      <xdr:rowOff>30239</xdr:rowOff>
    </xdr:from>
    <xdr:to>
      <xdr:col>17</xdr:col>
      <xdr:colOff>158750</xdr:colOff>
      <xdr:row>1993</xdr:row>
      <xdr:rowOff>199571</xdr:rowOff>
    </xdr:to>
    <xdr:sp macro="" textlink="">
      <xdr:nvSpPr>
        <xdr:cNvPr id="476" name="AutoShape 39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/>
        </xdr:cNvSpPr>
      </xdr:nvSpPr>
      <xdr:spPr bwMode="auto">
        <a:xfrm>
          <a:off x="16669960" y="301134539"/>
          <a:ext cx="29089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1993</xdr:row>
      <xdr:rowOff>15121</xdr:rowOff>
    </xdr:from>
    <xdr:to>
      <xdr:col>14</xdr:col>
      <xdr:colOff>51362</xdr:colOff>
      <xdr:row>1994</xdr:row>
      <xdr:rowOff>22679</xdr:rowOff>
    </xdr:to>
    <xdr:sp macro="" textlink="">
      <xdr:nvSpPr>
        <xdr:cNvPr id="477" name="AutoShape 39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/>
        </xdr:cNvSpPr>
      </xdr:nvSpPr>
      <xdr:spPr bwMode="auto">
        <a:xfrm>
          <a:off x="12281120" y="301119421"/>
          <a:ext cx="2191092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1993</xdr:row>
      <xdr:rowOff>24192</xdr:rowOff>
    </xdr:from>
    <xdr:to>
      <xdr:col>19</xdr:col>
      <xdr:colOff>143631</xdr:colOff>
      <xdr:row>1993</xdr:row>
      <xdr:rowOff>193524</xdr:rowOff>
    </xdr:to>
    <xdr:sp macro="" textlink="">
      <xdr:nvSpPr>
        <xdr:cNvPr id="478" name="AutoShape 39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/>
        </xdr:cNvSpPr>
      </xdr:nvSpPr>
      <xdr:spPr bwMode="auto">
        <a:xfrm>
          <a:off x="18270009" y="301128492"/>
          <a:ext cx="4092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1993</xdr:row>
      <xdr:rowOff>37799</xdr:rowOff>
    </xdr:from>
    <xdr:to>
      <xdr:col>20</xdr:col>
      <xdr:colOff>598714</xdr:colOff>
      <xdr:row>1994</xdr:row>
      <xdr:rowOff>3023</xdr:rowOff>
    </xdr:to>
    <xdr:sp macro="" textlink="">
      <xdr:nvSpPr>
        <xdr:cNvPr id="479" name="AutoShape 39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/>
        </xdr:cNvSpPr>
      </xdr:nvSpPr>
      <xdr:spPr bwMode="auto">
        <a:xfrm>
          <a:off x="19552406" y="301142099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1993</xdr:row>
      <xdr:rowOff>31751</xdr:rowOff>
    </xdr:from>
    <xdr:to>
      <xdr:col>24</xdr:col>
      <xdr:colOff>752929</xdr:colOff>
      <xdr:row>1993</xdr:row>
      <xdr:rowOff>201083</xdr:rowOff>
    </xdr:to>
    <xdr:sp macro="" textlink="">
      <xdr:nvSpPr>
        <xdr:cNvPr id="480" name="AutoShape 3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/>
        </xdr:cNvSpPr>
      </xdr:nvSpPr>
      <xdr:spPr bwMode="auto">
        <a:xfrm>
          <a:off x="22678421" y="301136051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2009</xdr:row>
      <xdr:rowOff>7560</xdr:rowOff>
    </xdr:from>
    <xdr:to>
      <xdr:col>1</xdr:col>
      <xdr:colOff>719667</xdr:colOff>
      <xdr:row>2010</xdr:row>
      <xdr:rowOff>28726</xdr:rowOff>
    </xdr:to>
    <xdr:sp macro="" textlink="">
      <xdr:nvSpPr>
        <xdr:cNvPr id="481" name="AutoShape 39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/>
        </xdr:cNvSpPr>
      </xdr:nvSpPr>
      <xdr:spPr bwMode="auto">
        <a:xfrm>
          <a:off x="928158" y="304274160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2008</xdr:row>
      <xdr:rowOff>188988</xdr:rowOff>
    </xdr:from>
    <xdr:to>
      <xdr:col>3</xdr:col>
      <xdr:colOff>937721</xdr:colOff>
      <xdr:row>2010</xdr:row>
      <xdr:rowOff>19654</xdr:rowOff>
    </xdr:to>
    <xdr:sp macro="" textlink="">
      <xdr:nvSpPr>
        <xdr:cNvPr id="482" name="AutoShape 39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/>
        </xdr:cNvSpPr>
      </xdr:nvSpPr>
      <xdr:spPr bwMode="auto">
        <a:xfrm>
          <a:off x="3054652" y="3042650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2008</xdr:row>
      <xdr:rowOff>176893</xdr:rowOff>
    </xdr:from>
    <xdr:to>
      <xdr:col>7</xdr:col>
      <xdr:colOff>530827</xdr:colOff>
      <xdr:row>2010</xdr:row>
      <xdr:rowOff>7559</xdr:rowOff>
    </xdr:to>
    <xdr:sp macro="" textlink="">
      <xdr:nvSpPr>
        <xdr:cNvPr id="483" name="AutoShape 39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/>
        </xdr:cNvSpPr>
      </xdr:nvSpPr>
      <xdr:spPr bwMode="auto">
        <a:xfrm>
          <a:off x="7864056" y="304252993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2008</xdr:row>
      <xdr:rowOff>188989</xdr:rowOff>
    </xdr:from>
    <xdr:to>
      <xdr:col>12</xdr:col>
      <xdr:colOff>125442</xdr:colOff>
      <xdr:row>2010</xdr:row>
      <xdr:rowOff>19655</xdr:rowOff>
    </xdr:to>
    <xdr:sp macro="" textlink="">
      <xdr:nvSpPr>
        <xdr:cNvPr id="484" name="AutoShape 39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/>
        </xdr:cNvSpPr>
      </xdr:nvSpPr>
      <xdr:spPr bwMode="auto">
        <a:xfrm>
          <a:off x="12279000" y="304265089"/>
          <a:ext cx="124167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2009</xdr:row>
      <xdr:rowOff>7560</xdr:rowOff>
    </xdr:from>
    <xdr:to>
      <xdr:col>15</xdr:col>
      <xdr:colOff>766342</xdr:colOff>
      <xdr:row>2009</xdr:row>
      <xdr:rowOff>176892</xdr:rowOff>
    </xdr:to>
    <xdr:sp macro="" textlink="">
      <xdr:nvSpPr>
        <xdr:cNvPr id="485" name="AutoShape 39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/>
        </xdr:cNvSpPr>
      </xdr:nvSpPr>
      <xdr:spPr bwMode="auto">
        <a:xfrm>
          <a:off x="15815465" y="3042741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2009</xdr:row>
      <xdr:rowOff>15119</xdr:rowOff>
    </xdr:from>
    <xdr:to>
      <xdr:col>18</xdr:col>
      <xdr:colOff>179346</xdr:colOff>
      <xdr:row>2009</xdr:row>
      <xdr:rowOff>184451</xdr:rowOff>
    </xdr:to>
    <xdr:sp macro="" textlink="">
      <xdr:nvSpPr>
        <xdr:cNvPr id="486" name="AutoShape 39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/>
        </xdr:cNvSpPr>
      </xdr:nvSpPr>
      <xdr:spPr bwMode="auto">
        <a:xfrm>
          <a:off x="17396086" y="304281719"/>
          <a:ext cx="37593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2009</xdr:row>
      <xdr:rowOff>4536</xdr:rowOff>
    </xdr:from>
    <xdr:to>
      <xdr:col>19</xdr:col>
      <xdr:colOff>486641</xdr:colOff>
      <xdr:row>2010</xdr:row>
      <xdr:rowOff>36286</xdr:rowOff>
    </xdr:to>
    <xdr:sp macro="" textlink="">
      <xdr:nvSpPr>
        <xdr:cNvPr id="487" name="AutoShape 39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/>
        </xdr:cNvSpPr>
      </xdr:nvSpPr>
      <xdr:spPr bwMode="auto">
        <a:xfrm>
          <a:off x="18725958" y="304271136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2009</xdr:row>
      <xdr:rowOff>13419</xdr:rowOff>
    </xdr:from>
    <xdr:to>
      <xdr:col>23</xdr:col>
      <xdr:colOff>453760</xdr:colOff>
      <xdr:row>2009</xdr:row>
      <xdr:rowOff>182751</xdr:rowOff>
    </xdr:to>
    <xdr:sp macro="" textlink="">
      <xdr:nvSpPr>
        <xdr:cNvPr id="488" name="AutoShape 39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/>
        </xdr:cNvSpPr>
      </xdr:nvSpPr>
      <xdr:spPr bwMode="auto">
        <a:xfrm>
          <a:off x="21674402" y="3042800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2009</xdr:row>
      <xdr:rowOff>22679</xdr:rowOff>
    </xdr:from>
    <xdr:to>
      <xdr:col>4</xdr:col>
      <xdr:colOff>524062</xdr:colOff>
      <xdr:row>2010</xdr:row>
      <xdr:rowOff>1511</xdr:rowOff>
    </xdr:to>
    <xdr:sp macro="" textlink="">
      <xdr:nvSpPr>
        <xdr:cNvPr id="489" name="AutoShape 39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/>
        </xdr:cNvSpPr>
      </xdr:nvSpPr>
      <xdr:spPr bwMode="auto">
        <a:xfrm>
          <a:off x="5190254" y="30428927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2008</xdr:row>
      <xdr:rowOff>188988</xdr:rowOff>
    </xdr:from>
    <xdr:to>
      <xdr:col>5</xdr:col>
      <xdr:colOff>495486</xdr:colOff>
      <xdr:row>2010</xdr:row>
      <xdr:rowOff>19654</xdr:rowOff>
    </xdr:to>
    <xdr:sp macro="" textlink="">
      <xdr:nvSpPr>
        <xdr:cNvPr id="490" name="AutoShape 3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/>
        </xdr:cNvSpPr>
      </xdr:nvSpPr>
      <xdr:spPr bwMode="auto">
        <a:xfrm>
          <a:off x="6127142" y="3042650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2008</xdr:row>
      <xdr:rowOff>170844</xdr:rowOff>
    </xdr:from>
    <xdr:to>
      <xdr:col>6</xdr:col>
      <xdr:colOff>336736</xdr:colOff>
      <xdr:row>2010</xdr:row>
      <xdr:rowOff>1510</xdr:rowOff>
    </xdr:to>
    <xdr:sp macro="" textlink="">
      <xdr:nvSpPr>
        <xdr:cNvPr id="491" name="AutoShape 39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/>
        </xdr:cNvSpPr>
      </xdr:nvSpPr>
      <xdr:spPr bwMode="auto">
        <a:xfrm>
          <a:off x="6816117" y="304246944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1987</xdr:row>
      <xdr:rowOff>0</xdr:rowOff>
    </xdr:from>
    <xdr:to>
      <xdr:col>17</xdr:col>
      <xdr:colOff>76200</xdr:colOff>
      <xdr:row>1988</xdr:row>
      <xdr:rowOff>28576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 txBox="1">
          <a:spLocks noChangeArrowheads="1"/>
        </xdr:cNvSpPr>
      </xdr:nvSpPr>
      <xdr:spPr bwMode="auto">
        <a:xfrm>
          <a:off x="16802100" y="299961300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1987</xdr:row>
      <xdr:rowOff>0</xdr:rowOff>
    </xdr:from>
    <xdr:to>
      <xdr:col>17</xdr:col>
      <xdr:colOff>76200</xdr:colOff>
      <xdr:row>1988</xdr:row>
      <xdr:rowOff>28576</xdr:rowOff>
    </xdr:to>
    <xdr:sp macro="" textlink="">
      <xdr:nvSpPr>
        <xdr:cNvPr id="493" name="Text Box 7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 txBox="1">
          <a:spLocks noChangeArrowheads="1"/>
        </xdr:cNvSpPr>
      </xdr:nvSpPr>
      <xdr:spPr bwMode="auto">
        <a:xfrm>
          <a:off x="16802100" y="299961300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1987</xdr:row>
      <xdr:rowOff>0</xdr:rowOff>
    </xdr:from>
    <xdr:to>
      <xdr:col>24</xdr:col>
      <xdr:colOff>557893</xdr:colOff>
      <xdr:row>1988</xdr:row>
      <xdr:rowOff>27214</xdr:rowOff>
    </xdr:to>
    <xdr:sp macro="" textlink="">
      <xdr:nvSpPr>
        <xdr:cNvPr id="494" name="AutoShape 39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/>
        </xdr:cNvSpPr>
      </xdr:nvSpPr>
      <xdr:spPr bwMode="auto">
        <a:xfrm>
          <a:off x="22371505" y="299961300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1993</xdr:row>
      <xdr:rowOff>35719</xdr:rowOff>
    </xdr:from>
    <xdr:to>
      <xdr:col>4</xdr:col>
      <xdr:colOff>546364</xdr:colOff>
      <xdr:row>1993</xdr:row>
      <xdr:rowOff>205051</xdr:rowOff>
    </xdr:to>
    <xdr:sp macro="" textlink="">
      <xdr:nvSpPr>
        <xdr:cNvPr id="495" name="AutoShape 39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/>
        </xdr:cNvSpPr>
      </xdr:nvSpPr>
      <xdr:spPr bwMode="auto">
        <a:xfrm>
          <a:off x="5212556" y="301140019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1987</xdr:row>
      <xdr:rowOff>0</xdr:rowOff>
    </xdr:from>
    <xdr:to>
      <xdr:col>24</xdr:col>
      <xdr:colOff>557893</xdr:colOff>
      <xdr:row>1988</xdr:row>
      <xdr:rowOff>27214</xdr:rowOff>
    </xdr:to>
    <xdr:sp macro="" textlink="">
      <xdr:nvSpPr>
        <xdr:cNvPr id="496" name="AutoShape 39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/>
        </xdr:cNvSpPr>
      </xdr:nvSpPr>
      <xdr:spPr bwMode="auto">
        <a:xfrm>
          <a:off x="22371505" y="299961300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1987</xdr:row>
      <xdr:rowOff>0</xdr:rowOff>
    </xdr:from>
    <xdr:to>
      <xdr:col>24</xdr:col>
      <xdr:colOff>557893</xdr:colOff>
      <xdr:row>1988</xdr:row>
      <xdr:rowOff>27214</xdr:rowOff>
    </xdr:to>
    <xdr:sp macro="" textlink="">
      <xdr:nvSpPr>
        <xdr:cNvPr id="497" name="AutoShape 39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/>
        </xdr:cNvSpPr>
      </xdr:nvSpPr>
      <xdr:spPr bwMode="auto">
        <a:xfrm>
          <a:off x="22371505" y="299961300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 editAs="oneCell">
    <xdr:from>
      <xdr:col>17</xdr:col>
      <xdr:colOff>0</xdr:colOff>
      <xdr:row>2060</xdr:row>
      <xdr:rowOff>0</xdr:rowOff>
    </xdr:from>
    <xdr:to>
      <xdr:col>17</xdr:col>
      <xdr:colOff>76200</xdr:colOff>
      <xdr:row>2060</xdr:row>
      <xdr:rowOff>223404</xdr:rowOff>
    </xdr:to>
    <xdr:sp macro="" textlink="">
      <xdr:nvSpPr>
        <xdr:cNvPr id="521" name="Text Box 6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 txBox="1">
          <a:spLocks noChangeArrowheads="1"/>
        </xdr:cNvSpPr>
      </xdr:nvSpPr>
      <xdr:spPr bwMode="auto">
        <a:xfrm>
          <a:off x="16802100" y="31761112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2060</xdr:row>
      <xdr:rowOff>0</xdr:rowOff>
    </xdr:from>
    <xdr:to>
      <xdr:col>17</xdr:col>
      <xdr:colOff>76200</xdr:colOff>
      <xdr:row>2060</xdr:row>
      <xdr:rowOff>223404</xdr:rowOff>
    </xdr:to>
    <xdr:sp macro="" textlink="">
      <xdr:nvSpPr>
        <xdr:cNvPr id="522" name="Text Box 7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 txBox="1">
          <a:spLocks noChangeArrowheads="1"/>
        </xdr:cNvSpPr>
      </xdr:nvSpPr>
      <xdr:spPr bwMode="auto">
        <a:xfrm>
          <a:off x="16802100" y="317611125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17</xdr:col>
      <xdr:colOff>0</xdr:colOff>
      <xdr:row>76</xdr:row>
      <xdr:rowOff>0</xdr:rowOff>
    </xdr:from>
    <xdr:ext cx="76200" cy="219075"/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 txBox="1">
          <a:spLocks noChangeArrowheads="1"/>
        </xdr:cNvSpPr>
      </xdr:nvSpPr>
      <xdr:spPr bwMode="auto">
        <a:xfrm>
          <a:off x="16802100" y="5363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76</xdr:row>
      <xdr:rowOff>0</xdr:rowOff>
    </xdr:from>
    <xdr:ext cx="76200" cy="219075"/>
    <xdr:sp macro="" textlink="">
      <xdr:nvSpPr>
        <xdr:cNvPr id="638" name="Text Box 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 txBox="1">
          <a:spLocks noChangeArrowheads="1"/>
        </xdr:cNvSpPr>
      </xdr:nvSpPr>
      <xdr:spPr bwMode="auto">
        <a:xfrm>
          <a:off x="16802100" y="5363527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391583</xdr:colOff>
      <xdr:row>636</xdr:row>
      <xdr:rowOff>0</xdr:rowOff>
    </xdr:from>
    <xdr:to>
      <xdr:col>2</xdr:col>
      <xdr:colOff>541602</xdr:colOff>
      <xdr:row>637</xdr:row>
      <xdr:rowOff>0</xdr:rowOff>
    </xdr:to>
    <xdr:sp macro="" textlink="">
      <xdr:nvSpPr>
        <xdr:cNvPr id="641" name="AutoShape 39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>
          <a:spLocks noChangeArrowheads="1"/>
        </xdr:cNvSpPr>
      </xdr:nvSpPr>
      <xdr:spPr bwMode="auto">
        <a:xfrm>
          <a:off x="2035624" y="338789897"/>
          <a:ext cx="150019" cy="19571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639</xdr:row>
      <xdr:rowOff>195036</xdr:rowOff>
    </xdr:from>
    <xdr:to>
      <xdr:col>1</xdr:col>
      <xdr:colOff>951328</xdr:colOff>
      <xdr:row>640</xdr:row>
      <xdr:rowOff>202595</xdr:rowOff>
    </xdr:to>
    <xdr:sp macro="" textlink="">
      <xdr:nvSpPr>
        <xdr:cNvPr id="642" name="AutoShape 39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>
          <a:spLocks noChangeArrowheads="1"/>
        </xdr:cNvSpPr>
      </xdr:nvSpPr>
      <xdr:spPr bwMode="auto">
        <a:xfrm>
          <a:off x="1401514" y="339572091"/>
          <a:ext cx="150019" cy="19375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640</xdr:row>
      <xdr:rowOff>18144</xdr:rowOff>
    </xdr:from>
    <xdr:to>
      <xdr:col>5</xdr:col>
      <xdr:colOff>490198</xdr:colOff>
      <xdr:row>641</xdr:row>
      <xdr:rowOff>18142</xdr:rowOff>
    </xdr:to>
    <xdr:sp macro="" textlink="">
      <xdr:nvSpPr>
        <xdr:cNvPr id="643" name="AutoShape 39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>
          <a:spLocks noChangeArrowheads="1"/>
        </xdr:cNvSpPr>
      </xdr:nvSpPr>
      <xdr:spPr bwMode="auto">
        <a:xfrm>
          <a:off x="6120419" y="339590918"/>
          <a:ext cx="150019" cy="19571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639</xdr:row>
      <xdr:rowOff>188989</xdr:rowOff>
    </xdr:from>
    <xdr:to>
      <xdr:col>3</xdr:col>
      <xdr:colOff>1279411</xdr:colOff>
      <xdr:row>640</xdr:row>
      <xdr:rowOff>196548</xdr:rowOff>
    </xdr:to>
    <xdr:sp macro="" textlink="">
      <xdr:nvSpPr>
        <xdr:cNvPr id="644" name="AutoShape 39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>
          <a:spLocks noChangeArrowheads="1"/>
        </xdr:cNvSpPr>
      </xdr:nvSpPr>
      <xdr:spPr bwMode="auto">
        <a:xfrm>
          <a:off x="3386687" y="339566044"/>
          <a:ext cx="150019" cy="19375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640</xdr:row>
      <xdr:rowOff>4536</xdr:rowOff>
    </xdr:from>
    <xdr:to>
      <xdr:col>7</xdr:col>
      <xdr:colOff>351102</xdr:colOff>
      <xdr:row>641</xdr:row>
      <xdr:rowOff>12094</xdr:rowOff>
    </xdr:to>
    <xdr:sp macro="" textlink="">
      <xdr:nvSpPr>
        <xdr:cNvPr id="645" name="AutoShape 39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>
          <a:spLocks noChangeArrowheads="1"/>
        </xdr:cNvSpPr>
      </xdr:nvSpPr>
      <xdr:spPr bwMode="auto">
        <a:xfrm>
          <a:off x="7690604" y="339577310"/>
          <a:ext cx="150019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640</xdr:row>
      <xdr:rowOff>18144</xdr:rowOff>
    </xdr:from>
    <xdr:to>
      <xdr:col>6</xdr:col>
      <xdr:colOff>402506</xdr:colOff>
      <xdr:row>641</xdr:row>
      <xdr:rowOff>25702</xdr:rowOff>
    </xdr:to>
    <xdr:sp macro="" textlink="">
      <xdr:nvSpPr>
        <xdr:cNvPr id="646" name="AutoShape 39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>
          <a:spLocks noChangeArrowheads="1"/>
        </xdr:cNvSpPr>
      </xdr:nvSpPr>
      <xdr:spPr bwMode="auto">
        <a:xfrm>
          <a:off x="6880843" y="339590918"/>
          <a:ext cx="150019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640</xdr:row>
      <xdr:rowOff>4537</xdr:rowOff>
    </xdr:from>
    <xdr:to>
      <xdr:col>9</xdr:col>
      <xdr:colOff>59305</xdr:colOff>
      <xdr:row>641</xdr:row>
      <xdr:rowOff>12095</xdr:rowOff>
    </xdr:to>
    <xdr:sp macro="" textlink="">
      <xdr:nvSpPr>
        <xdr:cNvPr id="647" name="AutoShape 3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>
          <a:spLocks noChangeArrowheads="1"/>
        </xdr:cNvSpPr>
      </xdr:nvSpPr>
      <xdr:spPr bwMode="auto">
        <a:xfrm>
          <a:off x="9003890" y="339577311"/>
          <a:ext cx="397744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640</xdr:row>
      <xdr:rowOff>30239</xdr:rowOff>
    </xdr:from>
    <xdr:to>
      <xdr:col>17</xdr:col>
      <xdr:colOff>158750</xdr:colOff>
      <xdr:row>640</xdr:row>
      <xdr:rowOff>199571</xdr:rowOff>
    </xdr:to>
    <xdr:sp macro="" textlink="">
      <xdr:nvSpPr>
        <xdr:cNvPr id="648" name="AutoShape 39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>
          <a:spLocks noChangeArrowheads="1"/>
        </xdr:cNvSpPr>
      </xdr:nvSpPr>
      <xdr:spPr bwMode="auto">
        <a:xfrm>
          <a:off x="16665002" y="339603013"/>
          <a:ext cx="28645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640</xdr:row>
      <xdr:rowOff>15121</xdr:rowOff>
    </xdr:from>
    <xdr:to>
      <xdr:col>14</xdr:col>
      <xdr:colOff>51362</xdr:colOff>
      <xdr:row>641</xdr:row>
      <xdr:rowOff>22679</xdr:rowOff>
    </xdr:to>
    <xdr:sp macro="" textlink="">
      <xdr:nvSpPr>
        <xdr:cNvPr id="649" name="AutoShape 39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>
          <a:spLocks noChangeArrowheads="1"/>
        </xdr:cNvSpPr>
      </xdr:nvSpPr>
      <xdr:spPr bwMode="auto">
        <a:xfrm>
          <a:off x="12285295" y="339587895"/>
          <a:ext cx="2184046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640</xdr:row>
      <xdr:rowOff>24192</xdr:rowOff>
    </xdr:from>
    <xdr:to>
      <xdr:col>19</xdr:col>
      <xdr:colOff>143631</xdr:colOff>
      <xdr:row>640</xdr:row>
      <xdr:rowOff>193524</xdr:rowOff>
    </xdr:to>
    <xdr:sp macro="" textlink="">
      <xdr:nvSpPr>
        <xdr:cNvPr id="650" name="AutoShape 3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>
          <a:spLocks noChangeArrowheads="1"/>
        </xdr:cNvSpPr>
      </xdr:nvSpPr>
      <xdr:spPr bwMode="auto">
        <a:xfrm>
          <a:off x="18265964" y="339596966"/>
          <a:ext cx="405749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640</xdr:row>
      <xdr:rowOff>37799</xdr:rowOff>
    </xdr:from>
    <xdr:to>
      <xdr:col>20</xdr:col>
      <xdr:colOff>598714</xdr:colOff>
      <xdr:row>641</xdr:row>
      <xdr:rowOff>3023</xdr:rowOff>
    </xdr:to>
    <xdr:sp macro="" textlink="">
      <xdr:nvSpPr>
        <xdr:cNvPr id="651" name="AutoShape 39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>
          <a:spLocks noChangeArrowheads="1"/>
        </xdr:cNvSpPr>
      </xdr:nvSpPr>
      <xdr:spPr bwMode="auto">
        <a:xfrm>
          <a:off x="19548100" y="339610573"/>
          <a:ext cx="296333" cy="16094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640</xdr:row>
      <xdr:rowOff>31751</xdr:rowOff>
    </xdr:from>
    <xdr:to>
      <xdr:col>24</xdr:col>
      <xdr:colOff>752929</xdr:colOff>
      <xdr:row>640</xdr:row>
      <xdr:rowOff>201083</xdr:rowOff>
    </xdr:to>
    <xdr:sp macro="" textlink="">
      <xdr:nvSpPr>
        <xdr:cNvPr id="652" name="AutoShape 39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>
          <a:spLocks noChangeArrowheads="1"/>
        </xdr:cNvSpPr>
      </xdr:nvSpPr>
      <xdr:spPr bwMode="auto">
        <a:xfrm>
          <a:off x="22677247" y="339604525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656</xdr:row>
      <xdr:rowOff>7560</xdr:rowOff>
    </xdr:from>
    <xdr:to>
      <xdr:col>1</xdr:col>
      <xdr:colOff>719667</xdr:colOff>
      <xdr:row>657</xdr:row>
      <xdr:rowOff>28726</xdr:rowOff>
    </xdr:to>
    <xdr:sp macro="" textlink="">
      <xdr:nvSpPr>
        <xdr:cNvPr id="653" name="AutoShape 39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>
          <a:spLocks noChangeArrowheads="1"/>
        </xdr:cNvSpPr>
      </xdr:nvSpPr>
      <xdr:spPr bwMode="auto">
        <a:xfrm>
          <a:off x="928288" y="342816224"/>
          <a:ext cx="391584" cy="21688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655</xdr:row>
      <xdr:rowOff>188988</xdr:rowOff>
    </xdr:from>
    <xdr:to>
      <xdr:col>3</xdr:col>
      <xdr:colOff>937721</xdr:colOff>
      <xdr:row>657</xdr:row>
      <xdr:rowOff>19654</xdr:rowOff>
    </xdr:to>
    <xdr:sp macro="" textlink="">
      <xdr:nvSpPr>
        <xdr:cNvPr id="654" name="AutoShape 39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>
          <a:spLocks noChangeArrowheads="1"/>
        </xdr:cNvSpPr>
      </xdr:nvSpPr>
      <xdr:spPr bwMode="auto">
        <a:xfrm>
          <a:off x="3044997" y="342801933"/>
          <a:ext cx="150019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655</xdr:row>
      <xdr:rowOff>176893</xdr:rowOff>
    </xdr:from>
    <xdr:to>
      <xdr:col>7</xdr:col>
      <xdr:colOff>530827</xdr:colOff>
      <xdr:row>657</xdr:row>
      <xdr:rowOff>7559</xdr:rowOff>
    </xdr:to>
    <xdr:sp macro="" textlink="">
      <xdr:nvSpPr>
        <xdr:cNvPr id="655" name="AutoShape 39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>
          <a:spLocks noChangeArrowheads="1"/>
        </xdr:cNvSpPr>
      </xdr:nvSpPr>
      <xdr:spPr bwMode="auto">
        <a:xfrm>
          <a:off x="7866927" y="342789838"/>
          <a:ext cx="153421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655</xdr:row>
      <xdr:rowOff>188989</xdr:rowOff>
    </xdr:from>
    <xdr:to>
      <xdr:col>12</xdr:col>
      <xdr:colOff>125442</xdr:colOff>
      <xdr:row>657</xdr:row>
      <xdr:rowOff>19655</xdr:rowOff>
    </xdr:to>
    <xdr:sp macro="" textlink="">
      <xdr:nvSpPr>
        <xdr:cNvPr id="656" name="AutoShape 39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>
          <a:spLocks noChangeArrowheads="1"/>
        </xdr:cNvSpPr>
      </xdr:nvSpPr>
      <xdr:spPr bwMode="auto">
        <a:xfrm>
          <a:off x="12283175" y="342801934"/>
          <a:ext cx="120383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656</xdr:row>
      <xdr:rowOff>7560</xdr:rowOff>
    </xdr:from>
    <xdr:to>
      <xdr:col>15</xdr:col>
      <xdr:colOff>766342</xdr:colOff>
      <xdr:row>656</xdr:row>
      <xdr:rowOff>176892</xdr:rowOff>
    </xdr:to>
    <xdr:sp macro="" textlink="">
      <xdr:nvSpPr>
        <xdr:cNvPr id="657" name="AutoShape 39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>
          <a:spLocks noChangeArrowheads="1"/>
        </xdr:cNvSpPr>
      </xdr:nvSpPr>
      <xdr:spPr bwMode="auto">
        <a:xfrm>
          <a:off x="15811551" y="342816224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656</xdr:row>
      <xdr:rowOff>15119</xdr:rowOff>
    </xdr:from>
    <xdr:to>
      <xdr:col>18</xdr:col>
      <xdr:colOff>179346</xdr:colOff>
      <xdr:row>656</xdr:row>
      <xdr:rowOff>184451</xdr:rowOff>
    </xdr:to>
    <xdr:sp macro="" textlink="">
      <xdr:nvSpPr>
        <xdr:cNvPr id="658" name="AutoShape 39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>
          <a:spLocks noChangeArrowheads="1"/>
        </xdr:cNvSpPr>
      </xdr:nvSpPr>
      <xdr:spPr bwMode="auto">
        <a:xfrm>
          <a:off x="17386691" y="342823783"/>
          <a:ext cx="38128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656</xdr:row>
      <xdr:rowOff>4536</xdr:rowOff>
    </xdr:from>
    <xdr:to>
      <xdr:col>19</xdr:col>
      <xdr:colOff>486641</xdr:colOff>
      <xdr:row>657</xdr:row>
      <xdr:rowOff>36286</xdr:rowOff>
    </xdr:to>
    <xdr:sp macro="" textlink="">
      <xdr:nvSpPr>
        <xdr:cNvPr id="659" name="AutoShape 39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>
          <a:spLocks noChangeArrowheads="1"/>
        </xdr:cNvSpPr>
      </xdr:nvSpPr>
      <xdr:spPr bwMode="auto">
        <a:xfrm>
          <a:off x="18718390" y="342813200"/>
          <a:ext cx="296333" cy="22747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656</xdr:row>
      <xdr:rowOff>13419</xdr:rowOff>
    </xdr:from>
    <xdr:to>
      <xdr:col>23</xdr:col>
      <xdr:colOff>453760</xdr:colOff>
      <xdr:row>656</xdr:row>
      <xdr:rowOff>182751</xdr:rowOff>
    </xdr:to>
    <xdr:sp macro="" textlink="">
      <xdr:nvSpPr>
        <xdr:cNvPr id="660" name="AutoShape 3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>
          <a:spLocks noChangeArrowheads="1"/>
        </xdr:cNvSpPr>
      </xdr:nvSpPr>
      <xdr:spPr bwMode="auto">
        <a:xfrm>
          <a:off x="21673489" y="342822083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656</xdr:row>
      <xdr:rowOff>22679</xdr:rowOff>
    </xdr:from>
    <xdr:to>
      <xdr:col>4</xdr:col>
      <xdr:colOff>524062</xdr:colOff>
      <xdr:row>657</xdr:row>
      <xdr:rowOff>1511</xdr:rowOff>
    </xdr:to>
    <xdr:sp macro="" textlink="">
      <xdr:nvSpPr>
        <xdr:cNvPr id="661" name="AutoShape 39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>
          <a:spLocks noChangeArrowheads="1"/>
        </xdr:cNvSpPr>
      </xdr:nvSpPr>
      <xdr:spPr bwMode="auto">
        <a:xfrm>
          <a:off x="5185948" y="342831343"/>
          <a:ext cx="296333" cy="17455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655</xdr:row>
      <xdr:rowOff>188988</xdr:rowOff>
    </xdr:from>
    <xdr:to>
      <xdr:col>5</xdr:col>
      <xdr:colOff>495486</xdr:colOff>
      <xdr:row>657</xdr:row>
      <xdr:rowOff>19654</xdr:rowOff>
    </xdr:to>
    <xdr:sp macro="" textlink="">
      <xdr:nvSpPr>
        <xdr:cNvPr id="662" name="AutoShape 39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>
          <a:spLocks noChangeArrowheads="1"/>
        </xdr:cNvSpPr>
      </xdr:nvSpPr>
      <xdr:spPr bwMode="auto">
        <a:xfrm>
          <a:off x="6125707" y="342801933"/>
          <a:ext cx="150019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655</xdr:row>
      <xdr:rowOff>170844</xdr:rowOff>
    </xdr:from>
    <xdr:to>
      <xdr:col>6</xdr:col>
      <xdr:colOff>336736</xdr:colOff>
      <xdr:row>657</xdr:row>
      <xdr:rowOff>1510</xdr:rowOff>
    </xdr:to>
    <xdr:sp macro="" textlink="">
      <xdr:nvSpPr>
        <xdr:cNvPr id="663" name="AutoShape 39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>
          <a:spLocks noChangeArrowheads="1"/>
        </xdr:cNvSpPr>
      </xdr:nvSpPr>
      <xdr:spPr bwMode="auto">
        <a:xfrm>
          <a:off x="6815073" y="342783789"/>
          <a:ext cx="150019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634</xdr:row>
      <xdr:rowOff>0</xdr:rowOff>
    </xdr:from>
    <xdr:ext cx="76200" cy="224293"/>
    <xdr:sp macro="" textlink="">
      <xdr:nvSpPr>
        <xdr:cNvPr id="664" name="Text Box 6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 txBox="1">
          <a:spLocks noChangeArrowheads="1"/>
        </xdr:cNvSpPr>
      </xdr:nvSpPr>
      <xdr:spPr bwMode="auto">
        <a:xfrm>
          <a:off x="16792705" y="338398459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634</xdr:row>
      <xdr:rowOff>0</xdr:rowOff>
    </xdr:from>
    <xdr:ext cx="76200" cy="224293"/>
    <xdr:sp macro="" textlink="">
      <xdr:nvSpPr>
        <xdr:cNvPr id="665" name="Text Box 7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 txBox="1">
          <a:spLocks noChangeArrowheads="1"/>
        </xdr:cNvSpPr>
      </xdr:nvSpPr>
      <xdr:spPr bwMode="auto">
        <a:xfrm>
          <a:off x="16792705" y="338398459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633</xdr:row>
      <xdr:rowOff>190501</xdr:rowOff>
    </xdr:from>
    <xdr:to>
      <xdr:col>24</xdr:col>
      <xdr:colOff>557893</xdr:colOff>
      <xdr:row>635</xdr:row>
      <xdr:rowOff>27214</xdr:rowOff>
    </xdr:to>
    <xdr:sp macro="" textlink="">
      <xdr:nvSpPr>
        <xdr:cNvPr id="666" name="AutoShape 39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>
          <a:spLocks noChangeArrowheads="1"/>
        </xdr:cNvSpPr>
      </xdr:nvSpPr>
      <xdr:spPr bwMode="auto">
        <a:xfrm>
          <a:off x="22370331" y="338393241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640</xdr:row>
      <xdr:rowOff>35719</xdr:rowOff>
    </xdr:from>
    <xdr:to>
      <xdr:col>4</xdr:col>
      <xdr:colOff>546364</xdr:colOff>
      <xdr:row>640</xdr:row>
      <xdr:rowOff>205051</xdr:rowOff>
    </xdr:to>
    <xdr:sp macro="" textlink="">
      <xdr:nvSpPr>
        <xdr:cNvPr id="667" name="AutoShape 39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>
          <a:spLocks noChangeArrowheads="1"/>
        </xdr:cNvSpPr>
      </xdr:nvSpPr>
      <xdr:spPr bwMode="auto">
        <a:xfrm>
          <a:off x="5208250" y="339608493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633</xdr:row>
      <xdr:rowOff>190501</xdr:rowOff>
    </xdr:from>
    <xdr:to>
      <xdr:col>24</xdr:col>
      <xdr:colOff>557893</xdr:colOff>
      <xdr:row>635</xdr:row>
      <xdr:rowOff>27214</xdr:rowOff>
    </xdr:to>
    <xdr:sp macro="" textlink="">
      <xdr:nvSpPr>
        <xdr:cNvPr id="668" name="AutoShape 39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>
          <a:spLocks noChangeArrowheads="1"/>
        </xdr:cNvSpPr>
      </xdr:nvSpPr>
      <xdr:spPr bwMode="auto">
        <a:xfrm>
          <a:off x="22370331" y="338393241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633</xdr:row>
      <xdr:rowOff>190501</xdr:rowOff>
    </xdr:from>
    <xdr:to>
      <xdr:col>24</xdr:col>
      <xdr:colOff>557893</xdr:colOff>
      <xdr:row>635</xdr:row>
      <xdr:rowOff>27214</xdr:rowOff>
    </xdr:to>
    <xdr:sp macro="" textlink="">
      <xdr:nvSpPr>
        <xdr:cNvPr id="669" name="AutoShape 39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>
          <a:spLocks noChangeArrowheads="1"/>
        </xdr:cNvSpPr>
      </xdr:nvSpPr>
      <xdr:spPr bwMode="auto">
        <a:xfrm>
          <a:off x="22370331" y="338393241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877</xdr:row>
      <xdr:rowOff>0</xdr:rowOff>
    </xdr:from>
    <xdr:to>
      <xdr:col>2</xdr:col>
      <xdr:colOff>541602</xdr:colOff>
      <xdr:row>878</xdr:row>
      <xdr:rowOff>0</xdr:rowOff>
    </xdr:to>
    <xdr:sp macro="" textlink="">
      <xdr:nvSpPr>
        <xdr:cNvPr id="670" name="AutoShape 3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>
          <a:spLocks noChangeArrowheads="1"/>
        </xdr:cNvSpPr>
      </xdr:nvSpPr>
      <xdr:spPr bwMode="auto">
        <a:xfrm>
          <a:off x="2035624" y="352529384"/>
          <a:ext cx="150019" cy="19571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880</xdr:row>
      <xdr:rowOff>195036</xdr:rowOff>
    </xdr:from>
    <xdr:to>
      <xdr:col>1</xdr:col>
      <xdr:colOff>951328</xdr:colOff>
      <xdr:row>881</xdr:row>
      <xdr:rowOff>202595</xdr:rowOff>
    </xdr:to>
    <xdr:sp macro="" textlink="">
      <xdr:nvSpPr>
        <xdr:cNvPr id="671" name="AutoShape 39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>
          <a:spLocks noChangeArrowheads="1"/>
        </xdr:cNvSpPr>
      </xdr:nvSpPr>
      <xdr:spPr bwMode="auto">
        <a:xfrm>
          <a:off x="1401514" y="353311577"/>
          <a:ext cx="150019" cy="19375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881</xdr:row>
      <xdr:rowOff>18144</xdr:rowOff>
    </xdr:from>
    <xdr:to>
      <xdr:col>5</xdr:col>
      <xdr:colOff>490198</xdr:colOff>
      <xdr:row>882</xdr:row>
      <xdr:rowOff>18142</xdr:rowOff>
    </xdr:to>
    <xdr:sp macro="" textlink="">
      <xdr:nvSpPr>
        <xdr:cNvPr id="672" name="AutoShape 39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>
          <a:spLocks noChangeArrowheads="1"/>
        </xdr:cNvSpPr>
      </xdr:nvSpPr>
      <xdr:spPr bwMode="auto">
        <a:xfrm>
          <a:off x="6120419" y="353330404"/>
          <a:ext cx="150019" cy="19571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880</xdr:row>
      <xdr:rowOff>188989</xdr:rowOff>
    </xdr:from>
    <xdr:to>
      <xdr:col>3</xdr:col>
      <xdr:colOff>1279411</xdr:colOff>
      <xdr:row>881</xdr:row>
      <xdr:rowOff>196548</xdr:rowOff>
    </xdr:to>
    <xdr:sp macro="" textlink="">
      <xdr:nvSpPr>
        <xdr:cNvPr id="673" name="AutoShape 39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>
          <a:spLocks noChangeArrowheads="1"/>
        </xdr:cNvSpPr>
      </xdr:nvSpPr>
      <xdr:spPr bwMode="auto">
        <a:xfrm>
          <a:off x="3386687" y="353305530"/>
          <a:ext cx="150019" cy="19375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881</xdr:row>
      <xdr:rowOff>4536</xdr:rowOff>
    </xdr:from>
    <xdr:to>
      <xdr:col>7</xdr:col>
      <xdr:colOff>351102</xdr:colOff>
      <xdr:row>882</xdr:row>
      <xdr:rowOff>12094</xdr:rowOff>
    </xdr:to>
    <xdr:sp macro="" textlink="">
      <xdr:nvSpPr>
        <xdr:cNvPr id="674" name="AutoShape 39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>
          <a:spLocks noChangeArrowheads="1"/>
        </xdr:cNvSpPr>
      </xdr:nvSpPr>
      <xdr:spPr bwMode="auto">
        <a:xfrm>
          <a:off x="7690604" y="353316796"/>
          <a:ext cx="150019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881</xdr:row>
      <xdr:rowOff>18144</xdr:rowOff>
    </xdr:from>
    <xdr:to>
      <xdr:col>6</xdr:col>
      <xdr:colOff>402506</xdr:colOff>
      <xdr:row>882</xdr:row>
      <xdr:rowOff>25702</xdr:rowOff>
    </xdr:to>
    <xdr:sp macro="" textlink="">
      <xdr:nvSpPr>
        <xdr:cNvPr id="675" name="AutoShape 39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>
          <a:spLocks noChangeArrowheads="1"/>
        </xdr:cNvSpPr>
      </xdr:nvSpPr>
      <xdr:spPr bwMode="auto">
        <a:xfrm>
          <a:off x="6880843" y="353330404"/>
          <a:ext cx="150019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881</xdr:row>
      <xdr:rowOff>4537</xdr:rowOff>
    </xdr:from>
    <xdr:to>
      <xdr:col>9</xdr:col>
      <xdr:colOff>59305</xdr:colOff>
      <xdr:row>882</xdr:row>
      <xdr:rowOff>12095</xdr:rowOff>
    </xdr:to>
    <xdr:sp macro="" textlink="">
      <xdr:nvSpPr>
        <xdr:cNvPr id="676" name="AutoShape 39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>
          <a:spLocks noChangeArrowheads="1"/>
        </xdr:cNvSpPr>
      </xdr:nvSpPr>
      <xdr:spPr bwMode="auto">
        <a:xfrm>
          <a:off x="9003890" y="353316797"/>
          <a:ext cx="397744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881</xdr:row>
      <xdr:rowOff>30239</xdr:rowOff>
    </xdr:from>
    <xdr:to>
      <xdr:col>17</xdr:col>
      <xdr:colOff>158750</xdr:colOff>
      <xdr:row>881</xdr:row>
      <xdr:rowOff>199571</xdr:rowOff>
    </xdr:to>
    <xdr:sp macro="" textlink="">
      <xdr:nvSpPr>
        <xdr:cNvPr id="677" name="AutoShape 39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>
          <a:spLocks noChangeArrowheads="1"/>
        </xdr:cNvSpPr>
      </xdr:nvSpPr>
      <xdr:spPr bwMode="auto">
        <a:xfrm>
          <a:off x="16665002" y="353342499"/>
          <a:ext cx="28645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881</xdr:row>
      <xdr:rowOff>15121</xdr:rowOff>
    </xdr:from>
    <xdr:to>
      <xdr:col>14</xdr:col>
      <xdr:colOff>51362</xdr:colOff>
      <xdr:row>882</xdr:row>
      <xdr:rowOff>22679</xdr:rowOff>
    </xdr:to>
    <xdr:sp macro="" textlink="">
      <xdr:nvSpPr>
        <xdr:cNvPr id="678" name="AutoShape 39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>
          <a:spLocks noChangeArrowheads="1"/>
        </xdr:cNvSpPr>
      </xdr:nvSpPr>
      <xdr:spPr bwMode="auto">
        <a:xfrm>
          <a:off x="12285295" y="353327381"/>
          <a:ext cx="2184046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881</xdr:row>
      <xdr:rowOff>24192</xdr:rowOff>
    </xdr:from>
    <xdr:to>
      <xdr:col>19</xdr:col>
      <xdr:colOff>143631</xdr:colOff>
      <xdr:row>881</xdr:row>
      <xdr:rowOff>193524</xdr:rowOff>
    </xdr:to>
    <xdr:sp macro="" textlink="">
      <xdr:nvSpPr>
        <xdr:cNvPr id="679" name="AutoShape 39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>
          <a:spLocks noChangeArrowheads="1"/>
        </xdr:cNvSpPr>
      </xdr:nvSpPr>
      <xdr:spPr bwMode="auto">
        <a:xfrm>
          <a:off x="18265964" y="353336452"/>
          <a:ext cx="405749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881</xdr:row>
      <xdr:rowOff>37799</xdr:rowOff>
    </xdr:from>
    <xdr:to>
      <xdr:col>20</xdr:col>
      <xdr:colOff>598714</xdr:colOff>
      <xdr:row>882</xdr:row>
      <xdr:rowOff>3023</xdr:rowOff>
    </xdr:to>
    <xdr:sp macro="" textlink="">
      <xdr:nvSpPr>
        <xdr:cNvPr id="680" name="AutoShape 3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>
          <a:spLocks noChangeArrowheads="1"/>
        </xdr:cNvSpPr>
      </xdr:nvSpPr>
      <xdr:spPr bwMode="auto">
        <a:xfrm>
          <a:off x="19548100" y="353350059"/>
          <a:ext cx="296333" cy="16094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881</xdr:row>
      <xdr:rowOff>31751</xdr:rowOff>
    </xdr:from>
    <xdr:to>
      <xdr:col>24</xdr:col>
      <xdr:colOff>752929</xdr:colOff>
      <xdr:row>881</xdr:row>
      <xdr:rowOff>201083</xdr:rowOff>
    </xdr:to>
    <xdr:sp macro="" textlink="">
      <xdr:nvSpPr>
        <xdr:cNvPr id="681" name="AutoShape 39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>
          <a:spLocks noChangeArrowheads="1"/>
        </xdr:cNvSpPr>
      </xdr:nvSpPr>
      <xdr:spPr bwMode="auto">
        <a:xfrm>
          <a:off x="22677247" y="353344011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897</xdr:row>
      <xdr:rowOff>7560</xdr:rowOff>
    </xdr:from>
    <xdr:to>
      <xdr:col>1</xdr:col>
      <xdr:colOff>719667</xdr:colOff>
      <xdr:row>898</xdr:row>
      <xdr:rowOff>28726</xdr:rowOff>
    </xdr:to>
    <xdr:sp macro="" textlink="">
      <xdr:nvSpPr>
        <xdr:cNvPr id="682" name="AutoShape 39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>
          <a:spLocks noChangeArrowheads="1"/>
        </xdr:cNvSpPr>
      </xdr:nvSpPr>
      <xdr:spPr bwMode="auto">
        <a:xfrm>
          <a:off x="928288" y="356555711"/>
          <a:ext cx="391584" cy="21688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896</xdr:row>
      <xdr:rowOff>188988</xdr:rowOff>
    </xdr:from>
    <xdr:to>
      <xdr:col>3</xdr:col>
      <xdr:colOff>937721</xdr:colOff>
      <xdr:row>898</xdr:row>
      <xdr:rowOff>19654</xdr:rowOff>
    </xdr:to>
    <xdr:sp macro="" textlink="">
      <xdr:nvSpPr>
        <xdr:cNvPr id="683" name="AutoShape 39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>
          <a:spLocks noChangeArrowheads="1"/>
        </xdr:cNvSpPr>
      </xdr:nvSpPr>
      <xdr:spPr bwMode="auto">
        <a:xfrm>
          <a:off x="3044997" y="356541420"/>
          <a:ext cx="150019" cy="22210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896</xdr:row>
      <xdr:rowOff>176893</xdr:rowOff>
    </xdr:from>
    <xdr:to>
      <xdr:col>7</xdr:col>
      <xdr:colOff>530827</xdr:colOff>
      <xdr:row>898</xdr:row>
      <xdr:rowOff>7559</xdr:rowOff>
    </xdr:to>
    <xdr:sp macro="" textlink="">
      <xdr:nvSpPr>
        <xdr:cNvPr id="684" name="AutoShape 39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>
          <a:spLocks noChangeArrowheads="1"/>
        </xdr:cNvSpPr>
      </xdr:nvSpPr>
      <xdr:spPr bwMode="auto">
        <a:xfrm>
          <a:off x="7866927" y="356529325"/>
          <a:ext cx="153421" cy="22210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896</xdr:row>
      <xdr:rowOff>188989</xdr:rowOff>
    </xdr:from>
    <xdr:to>
      <xdr:col>12</xdr:col>
      <xdr:colOff>125442</xdr:colOff>
      <xdr:row>898</xdr:row>
      <xdr:rowOff>19655</xdr:rowOff>
    </xdr:to>
    <xdr:sp macro="" textlink="">
      <xdr:nvSpPr>
        <xdr:cNvPr id="685" name="AutoShape 39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>
          <a:spLocks noChangeArrowheads="1"/>
        </xdr:cNvSpPr>
      </xdr:nvSpPr>
      <xdr:spPr bwMode="auto">
        <a:xfrm>
          <a:off x="12283175" y="356541421"/>
          <a:ext cx="120383" cy="22210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897</xdr:row>
      <xdr:rowOff>7560</xdr:rowOff>
    </xdr:from>
    <xdr:to>
      <xdr:col>15</xdr:col>
      <xdr:colOff>766342</xdr:colOff>
      <xdr:row>897</xdr:row>
      <xdr:rowOff>176892</xdr:rowOff>
    </xdr:to>
    <xdr:sp macro="" textlink="">
      <xdr:nvSpPr>
        <xdr:cNvPr id="686" name="AutoShape 39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>
          <a:spLocks noChangeArrowheads="1"/>
        </xdr:cNvSpPr>
      </xdr:nvSpPr>
      <xdr:spPr bwMode="auto">
        <a:xfrm>
          <a:off x="15811551" y="356555711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897</xdr:row>
      <xdr:rowOff>15119</xdr:rowOff>
    </xdr:from>
    <xdr:to>
      <xdr:col>18</xdr:col>
      <xdr:colOff>179346</xdr:colOff>
      <xdr:row>897</xdr:row>
      <xdr:rowOff>184451</xdr:rowOff>
    </xdr:to>
    <xdr:sp macro="" textlink="">
      <xdr:nvSpPr>
        <xdr:cNvPr id="687" name="AutoShape 39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>
          <a:spLocks noChangeArrowheads="1"/>
        </xdr:cNvSpPr>
      </xdr:nvSpPr>
      <xdr:spPr bwMode="auto">
        <a:xfrm>
          <a:off x="17386691" y="356563270"/>
          <a:ext cx="38128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897</xdr:row>
      <xdr:rowOff>4536</xdr:rowOff>
    </xdr:from>
    <xdr:to>
      <xdr:col>19</xdr:col>
      <xdr:colOff>486641</xdr:colOff>
      <xdr:row>898</xdr:row>
      <xdr:rowOff>36286</xdr:rowOff>
    </xdr:to>
    <xdr:sp macro="" textlink="">
      <xdr:nvSpPr>
        <xdr:cNvPr id="688" name="AutoShape 39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>
          <a:spLocks noChangeArrowheads="1"/>
        </xdr:cNvSpPr>
      </xdr:nvSpPr>
      <xdr:spPr bwMode="auto">
        <a:xfrm>
          <a:off x="18718390" y="356552687"/>
          <a:ext cx="296333" cy="22746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897</xdr:row>
      <xdr:rowOff>13419</xdr:rowOff>
    </xdr:from>
    <xdr:to>
      <xdr:col>23</xdr:col>
      <xdr:colOff>453760</xdr:colOff>
      <xdr:row>897</xdr:row>
      <xdr:rowOff>182751</xdr:rowOff>
    </xdr:to>
    <xdr:sp macro="" textlink="">
      <xdr:nvSpPr>
        <xdr:cNvPr id="689" name="AutoShape 39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>
          <a:spLocks noChangeArrowheads="1"/>
        </xdr:cNvSpPr>
      </xdr:nvSpPr>
      <xdr:spPr bwMode="auto">
        <a:xfrm>
          <a:off x="21673489" y="356561570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897</xdr:row>
      <xdr:rowOff>22679</xdr:rowOff>
    </xdr:from>
    <xdr:to>
      <xdr:col>4</xdr:col>
      <xdr:colOff>524062</xdr:colOff>
      <xdr:row>898</xdr:row>
      <xdr:rowOff>1511</xdr:rowOff>
    </xdr:to>
    <xdr:sp macro="" textlink="">
      <xdr:nvSpPr>
        <xdr:cNvPr id="690" name="AutoShape 3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>
          <a:spLocks noChangeArrowheads="1"/>
        </xdr:cNvSpPr>
      </xdr:nvSpPr>
      <xdr:spPr bwMode="auto">
        <a:xfrm>
          <a:off x="5185948" y="356570830"/>
          <a:ext cx="296333" cy="1745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896</xdr:row>
      <xdr:rowOff>188988</xdr:rowOff>
    </xdr:from>
    <xdr:to>
      <xdr:col>5</xdr:col>
      <xdr:colOff>495486</xdr:colOff>
      <xdr:row>898</xdr:row>
      <xdr:rowOff>19654</xdr:rowOff>
    </xdr:to>
    <xdr:sp macro="" textlink="">
      <xdr:nvSpPr>
        <xdr:cNvPr id="691" name="AutoShape 39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>
          <a:spLocks noChangeArrowheads="1"/>
        </xdr:cNvSpPr>
      </xdr:nvSpPr>
      <xdr:spPr bwMode="auto">
        <a:xfrm>
          <a:off x="6125707" y="356541420"/>
          <a:ext cx="150019" cy="22210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896</xdr:row>
      <xdr:rowOff>170844</xdr:rowOff>
    </xdr:from>
    <xdr:to>
      <xdr:col>6</xdr:col>
      <xdr:colOff>336736</xdr:colOff>
      <xdr:row>898</xdr:row>
      <xdr:rowOff>1510</xdr:rowOff>
    </xdr:to>
    <xdr:sp macro="" textlink="">
      <xdr:nvSpPr>
        <xdr:cNvPr id="692" name="AutoShape 39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>
          <a:spLocks noChangeArrowheads="1"/>
        </xdr:cNvSpPr>
      </xdr:nvSpPr>
      <xdr:spPr bwMode="auto">
        <a:xfrm>
          <a:off x="6815073" y="356523276"/>
          <a:ext cx="150019" cy="22210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875</xdr:row>
      <xdr:rowOff>0</xdr:rowOff>
    </xdr:from>
    <xdr:ext cx="76200" cy="224293"/>
    <xdr:sp macro="" textlink="">
      <xdr:nvSpPr>
        <xdr:cNvPr id="693" name="Text Box 6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 txBox="1">
          <a:spLocks noChangeArrowheads="1"/>
        </xdr:cNvSpPr>
      </xdr:nvSpPr>
      <xdr:spPr bwMode="auto">
        <a:xfrm>
          <a:off x="16792705" y="352137945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875</xdr:row>
      <xdr:rowOff>0</xdr:rowOff>
    </xdr:from>
    <xdr:ext cx="76200" cy="224293"/>
    <xdr:sp macro="" textlink="">
      <xdr:nvSpPr>
        <xdr:cNvPr id="694" name="Text Box 7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 txBox="1">
          <a:spLocks noChangeArrowheads="1"/>
        </xdr:cNvSpPr>
      </xdr:nvSpPr>
      <xdr:spPr bwMode="auto">
        <a:xfrm>
          <a:off x="16792705" y="352137945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874</xdr:row>
      <xdr:rowOff>190501</xdr:rowOff>
    </xdr:from>
    <xdr:to>
      <xdr:col>24</xdr:col>
      <xdr:colOff>557893</xdr:colOff>
      <xdr:row>876</xdr:row>
      <xdr:rowOff>27214</xdr:rowOff>
    </xdr:to>
    <xdr:sp macro="" textlink="">
      <xdr:nvSpPr>
        <xdr:cNvPr id="695" name="AutoShape 39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>
          <a:spLocks noChangeArrowheads="1"/>
        </xdr:cNvSpPr>
      </xdr:nvSpPr>
      <xdr:spPr bwMode="auto">
        <a:xfrm>
          <a:off x="22370331" y="352132727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881</xdr:row>
      <xdr:rowOff>35719</xdr:rowOff>
    </xdr:from>
    <xdr:to>
      <xdr:col>4</xdr:col>
      <xdr:colOff>546364</xdr:colOff>
      <xdr:row>881</xdr:row>
      <xdr:rowOff>205051</xdr:rowOff>
    </xdr:to>
    <xdr:sp macro="" textlink="">
      <xdr:nvSpPr>
        <xdr:cNvPr id="696" name="AutoShape 39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>
          <a:spLocks noChangeArrowheads="1"/>
        </xdr:cNvSpPr>
      </xdr:nvSpPr>
      <xdr:spPr bwMode="auto">
        <a:xfrm>
          <a:off x="5208250" y="353347979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874</xdr:row>
      <xdr:rowOff>190501</xdr:rowOff>
    </xdr:from>
    <xdr:to>
      <xdr:col>24</xdr:col>
      <xdr:colOff>557893</xdr:colOff>
      <xdr:row>876</xdr:row>
      <xdr:rowOff>27214</xdr:rowOff>
    </xdr:to>
    <xdr:sp macro="" textlink="">
      <xdr:nvSpPr>
        <xdr:cNvPr id="697" name="AutoShape 39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>
          <a:spLocks noChangeArrowheads="1"/>
        </xdr:cNvSpPr>
      </xdr:nvSpPr>
      <xdr:spPr bwMode="auto">
        <a:xfrm>
          <a:off x="22370331" y="352132727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874</xdr:row>
      <xdr:rowOff>190501</xdr:rowOff>
    </xdr:from>
    <xdr:to>
      <xdr:col>24</xdr:col>
      <xdr:colOff>557893</xdr:colOff>
      <xdr:row>876</xdr:row>
      <xdr:rowOff>27214</xdr:rowOff>
    </xdr:to>
    <xdr:sp macro="" textlink="">
      <xdr:nvSpPr>
        <xdr:cNvPr id="698" name="AutoShape 39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>
          <a:spLocks noChangeArrowheads="1"/>
        </xdr:cNvSpPr>
      </xdr:nvSpPr>
      <xdr:spPr bwMode="auto">
        <a:xfrm>
          <a:off x="22370331" y="352132727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2069</xdr:row>
      <xdr:rowOff>0</xdr:rowOff>
    </xdr:from>
    <xdr:to>
      <xdr:col>2</xdr:col>
      <xdr:colOff>541602</xdr:colOff>
      <xdr:row>2070</xdr:row>
      <xdr:rowOff>0</xdr:rowOff>
    </xdr:to>
    <xdr:sp macro="" textlink="">
      <xdr:nvSpPr>
        <xdr:cNvPr id="699" name="AutoShape 39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>
          <a:spLocks noChangeArrowheads="1"/>
        </xdr:cNvSpPr>
      </xdr:nvSpPr>
      <xdr:spPr bwMode="auto">
        <a:xfrm>
          <a:off x="2035624" y="366660308"/>
          <a:ext cx="150019" cy="19571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2072</xdr:row>
      <xdr:rowOff>195036</xdr:rowOff>
    </xdr:from>
    <xdr:to>
      <xdr:col>1</xdr:col>
      <xdr:colOff>951328</xdr:colOff>
      <xdr:row>2073</xdr:row>
      <xdr:rowOff>202595</xdr:rowOff>
    </xdr:to>
    <xdr:sp macro="" textlink="">
      <xdr:nvSpPr>
        <xdr:cNvPr id="700" name="AutoShape 3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>
          <a:spLocks noChangeArrowheads="1"/>
        </xdr:cNvSpPr>
      </xdr:nvSpPr>
      <xdr:spPr bwMode="auto">
        <a:xfrm>
          <a:off x="1401514" y="367442502"/>
          <a:ext cx="150019" cy="19375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2073</xdr:row>
      <xdr:rowOff>18144</xdr:rowOff>
    </xdr:from>
    <xdr:to>
      <xdr:col>5</xdr:col>
      <xdr:colOff>490198</xdr:colOff>
      <xdr:row>2074</xdr:row>
      <xdr:rowOff>18142</xdr:rowOff>
    </xdr:to>
    <xdr:sp macro="" textlink="">
      <xdr:nvSpPr>
        <xdr:cNvPr id="701" name="AutoShape 39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>
          <a:spLocks noChangeArrowheads="1"/>
        </xdr:cNvSpPr>
      </xdr:nvSpPr>
      <xdr:spPr bwMode="auto">
        <a:xfrm>
          <a:off x="6120419" y="367461329"/>
          <a:ext cx="150019" cy="19571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2072</xdr:row>
      <xdr:rowOff>188989</xdr:rowOff>
    </xdr:from>
    <xdr:to>
      <xdr:col>3</xdr:col>
      <xdr:colOff>1279411</xdr:colOff>
      <xdr:row>2073</xdr:row>
      <xdr:rowOff>196548</xdr:rowOff>
    </xdr:to>
    <xdr:sp macro="" textlink="">
      <xdr:nvSpPr>
        <xdr:cNvPr id="702" name="AutoShape 39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>
          <a:spLocks noChangeArrowheads="1"/>
        </xdr:cNvSpPr>
      </xdr:nvSpPr>
      <xdr:spPr bwMode="auto">
        <a:xfrm>
          <a:off x="3386687" y="367436455"/>
          <a:ext cx="150019" cy="19375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2073</xdr:row>
      <xdr:rowOff>4536</xdr:rowOff>
    </xdr:from>
    <xdr:to>
      <xdr:col>7</xdr:col>
      <xdr:colOff>351102</xdr:colOff>
      <xdr:row>2074</xdr:row>
      <xdr:rowOff>12094</xdr:rowOff>
    </xdr:to>
    <xdr:sp macro="" textlink="">
      <xdr:nvSpPr>
        <xdr:cNvPr id="703" name="AutoShape 39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>
          <a:spLocks noChangeArrowheads="1"/>
        </xdr:cNvSpPr>
      </xdr:nvSpPr>
      <xdr:spPr bwMode="auto">
        <a:xfrm>
          <a:off x="7690604" y="367447721"/>
          <a:ext cx="150019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2073</xdr:row>
      <xdr:rowOff>18144</xdr:rowOff>
    </xdr:from>
    <xdr:to>
      <xdr:col>6</xdr:col>
      <xdr:colOff>402506</xdr:colOff>
      <xdr:row>2074</xdr:row>
      <xdr:rowOff>25702</xdr:rowOff>
    </xdr:to>
    <xdr:sp macro="" textlink="">
      <xdr:nvSpPr>
        <xdr:cNvPr id="704" name="AutoShape 39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>
          <a:spLocks noChangeArrowheads="1"/>
        </xdr:cNvSpPr>
      </xdr:nvSpPr>
      <xdr:spPr bwMode="auto">
        <a:xfrm>
          <a:off x="6880843" y="367461329"/>
          <a:ext cx="150019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2073</xdr:row>
      <xdr:rowOff>4537</xdr:rowOff>
    </xdr:from>
    <xdr:to>
      <xdr:col>9</xdr:col>
      <xdr:colOff>59305</xdr:colOff>
      <xdr:row>2074</xdr:row>
      <xdr:rowOff>12095</xdr:rowOff>
    </xdr:to>
    <xdr:sp macro="" textlink="">
      <xdr:nvSpPr>
        <xdr:cNvPr id="705" name="AutoShape 39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>
          <a:spLocks noChangeArrowheads="1"/>
        </xdr:cNvSpPr>
      </xdr:nvSpPr>
      <xdr:spPr bwMode="auto">
        <a:xfrm>
          <a:off x="9003890" y="367447722"/>
          <a:ext cx="397744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2073</xdr:row>
      <xdr:rowOff>30239</xdr:rowOff>
    </xdr:from>
    <xdr:to>
      <xdr:col>17</xdr:col>
      <xdr:colOff>158750</xdr:colOff>
      <xdr:row>2073</xdr:row>
      <xdr:rowOff>199571</xdr:rowOff>
    </xdr:to>
    <xdr:sp macro="" textlink="">
      <xdr:nvSpPr>
        <xdr:cNvPr id="706" name="AutoShape 39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>
          <a:spLocks noChangeArrowheads="1"/>
        </xdr:cNvSpPr>
      </xdr:nvSpPr>
      <xdr:spPr bwMode="auto">
        <a:xfrm>
          <a:off x="16665002" y="367473424"/>
          <a:ext cx="28645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2073</xdr:row>
      <xdr:rowOff>15121</xdr:rowOff>
    </xdr:from>
    <xdr:to>
      <xdr:col>14</xdr:col>
      <xdr:colOff>51362</xdr:colOff>
      <xdr:row>2074</xdr:row>
      <xdr:rowOff>22679</xdr:rowOff>
    </xdr:to>
    <xdr:sp macro="" textlink="">
      <xdr:nvSpPr>
        <xdr:cNvPr id="707" name="AutoShape 39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>
          <a:spLocks noChangeArrowheads="1"/>
        </xdr:cNvSpPr>
      </xdr:nvSpPr>
      <xdr:spPr bwMode="auto">
        <a:xfrm>
          <a:off x="12285295" y="367458306"/>
          <a:ext cx="2184046" cy="2032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2073</xdr:row>
      <xdr:rowOff>24192</xdr:rowOff>
    </xdr:from>
    <xdr:to>
      <xdr:col>19</xdr:col>
      <xdr:colOff>143631</xdr:colOff>
      <xdr:row>2073</xdr:row>
      <xdr:rowOff>193524</xdr:rowOff>
    </xdr:to>
    <xdr:sp macro="" textlink="">
      <xdr:nvSpPr>
        <xdr:cNvPr id="708" name="AutoShape 39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>
          <a:spLocks noChangeArrowheads="1"/>
        </xdr:cNvSpPr>
      </xdr:nvSpPr>
      <xdr:spPr bwMode="auto">
        <a:xfrm>
          <a:off x="18265964" y="367467377"/>
          <a:ext cx="405749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2073</xdr:row>
      <xdr:rowOff>37799</xdr:rowOff>
    </xdr:from>
    <xdr:to>
      <xdr:col>20</xdr:col>
      <xdr:colOff>598714</xdr:colOff>
      <xdr:row>2074</xdr:row>
      <xdr:rowOff>3023</xdr:rowOff>
    </xdr:to>
    <xdr:sp macro="" textlink="">
      <xdr:nvSpPr>
        <xdr:cNvPr id="709" name="AutoShape 39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>
          <a:spLocks noChangeArrowheads="1"/>
        </xdr:cNvSpPr>
      </xdr:nvSpPr>
      <xdr:spPr bwMode="auto">
        <a:xfrm>
          <a:off x="19548100" y="367480984"/>
          <a:ext cx="296333" cy="16094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2073</xdr:row>
      <xdr:rowOff>31751</xdr:rowOff>
    </xdr:from>
    <xdr:to>
      <xdr:col>24</xdr:col>
      <xdr:colOff>752929</xdr:colOff>
      <xdr:row>2073</xdr:row>
      <xdr:rowOff>201083</xdr:rowOff>
    </xdr:to>
    <xdr:sp macro="" textlink="">
      <xdr:nvSpPr>
        <xdr:cNvPr id="710" name="AutoShape 3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>
          <a:spLocks noChangeArrowheads="1"/>
        </xdr:cNvSpPr>
      </xdr:nvSpPr>
      <xdr:spPr bwMode="auto">
        <a:xfrm>
          <a:off x="22677247" y="367474936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2089</xdr:row>
      <xdr:rowOff>7560</xdr:rowOff>
    </xdr:from>
    <xdr:to>
      <xdr:col>1</xdr:col>
      <xdr:colOff>719667</xdr:colOff>
      <xdr:row>2090</xdr:row>
      <xdr:rowOff>28726</xdr:rowOff>
    </xdr:to>
    <xdr:sp macro="" textlink="">
      <xdr:nvSpPr>
        <xdr:cNvPr id="711" name="AutoShape 39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>
          <a:spLocks noChangeArrowheads="1"/>
        </xdr:cNvSpPr>
      </xdr:nvSpPr>
      <xdr:spPr bwMode="auto">
        <a:xfrm>
          <a:off x="928288" y="370686635"/>
          <a:ext cx="391584" cy="21688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2088</xdr:row>
      <xdr:rowOff>188988</xdr:rowOff>
    </xdr:from>
    <xdr:to>
      <xdr:col>3</xdr:col>
      <xdr:colOff>937721</xdr:colOff>
      <xdr:row>2090</xdr:row>
      <xdr:rowOff>19654</xdr:rowOff>
    </xdr:to>
    <xdr:sp macro="" textlink="">
      <xdr:nvSpPr>
        <xdr:cNvPr id="712" name="AutoShape 39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>
          <a:spLocks noChangeArrowheads="1"/>
        </xdr:cNvSpPr>
      </xdr:nvSpPr>
      <xdr:spPr bwMode="auto">
        <a:xfrm>
          <a:off x="3044997" y="370672344"/>
          <a:ext cx="150019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2088</xdr:row>
      <xdr:rowOff>176893</xdr:rowOff>
    </xdr:from>
    <xdr:to>
      <xdr:col>7</xdr:col>
      <xdr:colOff>530827</xdr:colOff>
      <xdr:row>2090</xdr:row>
      <xdr:rowOff>7559</xdr:rowOff>
    </xdr:to>
    <xdr:sp macro="" textlink="">
      <xdr:nvSpPr>
        <xdr:cNvPr id="713" name="AutoShape 39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>
          <a:spLocks noChangeArrowheads="1"/>
        </xdr:cNvSpPr>
      </xdr:nvSpPr>
      <xdr:spPr bwMode="auto">
        <a:xfrm>
          <a:off x="7866927" y="370660249"/>
          <a:ext cx="153421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2088</xdr:row>
      <xdr:rowOff>188989</xdr:rowOff>
    </xdr:from>
    <xdr:to>
      <xdr:col>12</xdr:col>
      <xdr:colOff>125442</xdr:colOff>
      <xdr:row>2090</xdr:row>
      <xdr:rowOff>19655</xdr:rowOff>
    </xdr:to>
    <xdr:sp macro="" textlink="">
      <xdr:nvSpPr>
        <xdr:cNvPr id="714" name="AutoShape 39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>
          <a:spLocks noChangeArrowheads="1"/>
        </xdr:cNvSpPr>
      </xdr:nvSpPr>
      <xdr:spPr bwMode="auto">
        <a:xfrm>
          <a:off x="12283175" y="370672345"/>
          <a:ext cx="120383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2089</xdr:row>
      <xdr:rowOff>7560</xdr:rowOff>
    </xdr:from>
    <xdr:to>
      <xdr:col>15</xdr:col>
      <xdr:colOff>766342</xdr:colOff>
      <xdr:row>2089</xdr:row>
      <xdr:rowOff>176892</xdr:rowOff>
    </xdr:to>
    <xdr:sp macro="" textlink="">
      <xdr:nvSpPr>
        <xdr:cNvPr id="715" name="AutoShape 39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>
          <a:spLocks noChangeArrowheads="1"/>
        </xdr:cNvSpPr>
      </xdr:nvSpPr>
      <xdr:spPr bwMode="auto">
        <a:xfrm>
          <a:off x="15811551" y="370686635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2089</xdr:row>
      <xdr:rowOff>15119</xdr:rowOff>
    </xdr:from>
    <xdr:to>
      <xdr:col>18</xdr:col>
      <xdr:colOff>179346</xdr:colOff>
      <xdr:row>2089</xdr:row>
      <xdr:rowOff>184451</xdr:rowOff>
    </xdr:to>
    <xdr:sp macro="" textlink="">
      <xdr:nvSpPr>
        <xdr:cNvPr id="716" name="AutoShape 39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>
          <a:spLocks noChangeArrowheads="1"/>
        </xdr:cNvSpPr>
      </xdr:nvSpPr>
      <xdr:spPr bwMode="auto">
        <a:xfrm>
          <a:off x="17386691" y="370694194"/>
          <a:ext cx="38128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2089</xdr:row>
      <xdr:rowOff>4536</xdr:rowOff>
    </xdr:from>
    <xdr:to>
      <xdr:col>19</xdr:col>
      <xdr:colOff>486641</xdr:colOff>
      <xdr:row>2090</xdr:row>
      <xdr:rowOff>36286</xdr:rowOff>
    </xdr:to>
    <xdr:sp macro="" textlink="">
      <xdr:nvSpPr>
        <xdr:cNvPr id="717" name="AutoShape 39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>
          <a:spLocks noChangeArrowheads="1"/>
        </xdr:cNvSpPr>
      </xdr:nvSpPr>
      <xdr:spPr bwMode="auto">
        <a:xfrm>
          <a:off x="18718390" y="370683611"/>
          <a:ext cx="296333" cy="22747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2089</xdr:row>
      <xdr:rowOff>13419</xdr:rowOff>
    </xdr:from>
    <xdr:to>
      <xdr:col>23</xdr:col>
      <xdr:colOff>453760</xdr:colOff>
      <xdr:row>2089</xdr:row>
      <xdr:rowOff>182751</xdr:rowOff>
    </xdr:to>
    <xdr:sp macro="" textlink="">
      <xdr:nvSpPr>
        <xdr:cNvPr id="718" name="AutoShape 39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>
          <a:spLocks noChangeArrowheads="1"/>
        </xdr:cNvSpPr>
      </xdr:nvSpPr>
      <xdr:spPr bwMode="auto">
        <a:xfrm>
          <a:off x="21673489" y="370692494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2089</xdr:row>
      <xdr:rowOff>22679</xdr:rowOff>
    </xdr:from>
    <xdr:to>
      <xdr:col>4</xdr:col>
      <xdr:colOff>524062</xdr:colOff>
      <xdr:row>2090</xdr:row>
      <xdr:rowOff>1511</xdr:rowOff>
    </xdr:to>
    <xdr:sp macro="" textlink="">
      <xdr:nvSpPr>
        <xdr:cNvPr id="719" name="AutoShape 39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>
          <a:spLocks noChangeArrowheads="1"/>
        </xdr:cNvSpPr>
      </xdr:nvSpPr>
      <xdr:spPr bwMode="auto">
        <a:xfrm>
          <a:off x="5185948" y="370701754"/>
          <a:ext cx="296333" cy="17455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2088</xdr:row>
      <xdr:rowOff>188988</xdr:rowOff>
    </xdr:from>
    <xdr:to>
      <xdr:col>5</xdr:col>
      <xdr:colOff>495486</xdr:colOff>
      <xdr:row>2090</xdr:row>
      <xdr:rowOff>19654</xdr:rowOff>
    </xdr:to>
    <xdr:sp macro="" textlink="">
      <xdr:nvSpPr>
        <xdr:cNvPr id="720" name="AutoShape 3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>
          <a:spLocks noChangeArrowheads="1"/>
        </xdr:cNvSpPr>
      </xdr:nvSpPr>
      <xdr:spPr bwMode="auto">
        <a:xfrm>
          <a:off x="6125707" y="370672344"/>
          <a:ext cx="150019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2088</xdr:row>
      <xdr:rowOff>170844</xdr:rowOff>
    </xdr:from>
    <xdr:to>
      <xdr:col>6</xdr:col>
      <xdr:colOff>336736</xdr:colOff>
      <xdr:row>2090</xdr:row>
      <xdr:rowOff>1510</xdr:rowOff>
    </xdr:to>
    <xdr:sp macro="" textlink="">
      <xdr:nvSpPr>
        <xdr:cNvPr id="721" name="AutoShape 39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>
          <a:spLocks noChangeArrowheads="1"/>
        </xdr:cNvSpPr>
      </xdr:nvSpPr>
      <xdr:spPr bwMode="auto">
        <a:xfrm>
          <a:off x="6815073" y="370654200"/>
          <a:ext cx="150019" cy="22210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2067</xdr:row>
      <xdr:rowOff>0</xdr:rowOff>
    </xdr:from>
    <xdr:ext cx="76200" cy="224293"/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 txBox="1">
          <a:spLocks noChangeArrowheads="1"/>
        </xdr:cNvSpPr>
      </xdr:nvSpPr>
      <xdr:spPr bwMode="auto">
        <a:xfrm>
          <a:off x="16792705" y="366268870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2067</xdr:row>
      <xdr:rowOff>0</xdr:rowOff>
    </xdr:from>
    <xdr:ext cx="76200" cy="224293"/>
    <xdr:sp macro="" textlink="">
      <xdr:nvSpPr>
        <xdr:cNvPr id="723" name="Text Box 7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 txBox="1">
          <a:spLocks noChangeArrowheads="1"/>
        </xdr:cNvSpPr>
      </xdr:nvSpPr>
      <xdr:spPr bwMode="auto">
        <a:xfrm>
          <a:off x="16792705" y="366268870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2066</xdr:row>
      <xdr:rowOff>190501</xdr:rowOff>
    </xdr:from>
    <xdr:to>
      <xdr:col>24</xdr:col>
      <xdr:colOff>557893</xdr:colOff>
      <xdr:row>2068</xdr:row>
      <xdr:rowOff>27214</xdr:rowOff>
    </xdr:to>
    <xdr:sp macro="" textlink="">
      <xdr:nvSpPr>
        <xdr:cNvPr id="724" name="AutoShape 39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>
          <a:spLocks noChangeArrowheads="1"/>
        </xdr:cNvSpPr>
      </xdr:nvSpPr>
      <xdr:spPr bwMode="auto">
        <a:xfrm>
          <a:off x="22370331" y="366263652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2073</xdr:row>
      <xdr:rowOff>35719</xdr:rowOff>
    </xdr:from>
    <xdr:to>
      <xdr:col>4</xdr:col>
      <xdr:colOff>546364</xdr:colOff>
      <xdr:row>2073</xdr:row>
      <xdr:rowOff>205051</xdr:rowOff>
    </xdr:to>
    <xdr:sp macro="" textlink="">
      <xdr:nvSpPr>
        <xdr:cNvPr id="725" name="AutoShape 39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>
          <a:spLocks noChangeArrowheads="1"/>
        </xdr:cNvSpPr>
      </xdr:nvSpPr>
      <xdr:spPr bwMode="auto">
        <a:xfrm>
          <a:off x="5208250" y="367478904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2066</xdr:row>
      <xdr:rowOff>190501</xdr:rowOff>
    </xdr:from>
    <xdr:to>
      <xdr:col>24</xdr:col>
      <xdr:colOff>557893</xdr:colOff>
      <xdr:row>2068</xdr:row>
      <xdr:rowOff>27214</xdr:rowOff>
    </xdr:to>
    <xdr:sp macro="" textlink="">
      <xdr:nvSpPr>
        <xdr:cNvPr id="726" name="AutoShape 39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>
          <a:spLocks noChangeArrowheads="1"/>
        </xdr:cNvSpPr>
      </xdr:nvSpPr>
      <xdr:spPr bwMode="auto">
        <a:xfrm>
          <a:off x="22370331" y="366263652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2066</xdr:row>
      <xdr:rowOff>190501</xdr:rowOff>
    </xdr:from>
    <xdr:to>
      <xdr:col>24</xdr:col>
      <xdr:colOff>557893</xdr:colOff>
      <xdr:row>2068</xdr:row>
      <xdr:rowOff>27214</xdr:rowOff>
    </xdr:to>
    <xdr:sp macro="" textlink="">
      <xdr:nvSpPr>
        <xdr:cNvPr id="727" name="AutoShape 39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>
          <a:spLocks noChangeArrowheads="1"/>
        </xdr:cNvSpPr>
      </xdr:nvSpPr>
      <xdr:spPr bwMode="auto">
        <a:xfrm>
          <a:off x="22370331" y="366263652"/>
          <a:ext cx="408213" cy="2281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1594</xdr:row>
      <xdr:rowOff>0</xdr:rowOff>
    </xdr:from>
    <xdr:to>
      <xdr:col>2</xdr:col>
      <xdr:colOff>541602</xdr:colOff>
      <xdr:row>1595</xdr:row>
      <xdr:rowOff>0</xdr:rowOff>
    </xdr:to>
    <xdr:sp macro="" textlink="">
      <xdr:nvSpPr>
        <xdr:cNvPr id="728" name="AutoShape 39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>
          <a:spLocks noChangeArrowheads="1"/>
        </xdr:cNvSpPr>
      </xdr:nvSpPr>
      <xdr:spPr bwMode="auto">
        <a:xfrm>
          <a:off x="2041449" y="1743415"/>
          <a:ext cx="150019" cy="1870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 editAs="oneCell">
    <xdr:from>
      <xdr:col>17</xdr:col>
      <xdr:colOff>0</xdr:colOff>
      <xdr:row>1670</xdr:row>
      <xdr:rowOff>0</xdr:rowOff>
    </xdr:from>
    <xdr:to>
      <xdr:col>17</xdr:col>
      <xdr:colOff>76200</xdr:colOff>
      <xdr:row>1671</xdr:row>
      <xdr:rowOff>28575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 txBox="1">
          <a:spLocks noChangeArrowheads="1"/>
        </xdr:cNvSpPr>
      </xdr:nvSpPr>
      <xdr:spPr bwMode="auto">
        <a:xfrm>
          <a:off x="16813326" y="241807433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1670</xdr:row>
      <xdr:rowOff>0</xdr:rowOff>
    </xdr:from>
    <xdr:to>
      <xdr:col>17</xdr:col>
      <xdr:colOff>76200</xdr:colOff>
      <xdr:row>1671</xdr:row>
      <xdr:rowOff>28575</xdr:rowOff>
    </xdr:to>
    <xdr:sp macro="" textlink="">
      <xdr:nvSpPr>
        <xdr:cNvPr id="731" name="Text Box 7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 txBox="1">
          <a:spLocks noChangeArrowheads="1"/>
        </xdr:cNvSpPr>
      </xdr:nvSpPr>
      <xdr:spPr bwMode="auto">
        <a:xfrm>
          <a:off x="16813326" y="241807433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391583</xdr:colOff>
      <xdr:row>1672</xdr:row>
      <xdr:rowOff>0</xdr:rowOff>
    </xdr:from>
    <xdr:to>
      <xdr:col>2</xdr:col>
      <xdr:colOff>541602</xdr:colOff>
      <xdr:row>1673</xdr:row>
      <xdr:rowOff>0</xdr:rowOff>
    </xdr:to>
    <xdr:sp macro="" textlink="">
      <xdr:nvSpPr>
        <xdr:cNvPr id="735" name="AutoShape 39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>
          <a:spLocks noChangeArrowheads="1"/>
        </xdr:cNvSpPr>
      </xdr:nvSpPr>
      <xdr:spPr bwMode="auto">
        <a:xfrm>
          <a:off x="2041449" y="105863571"/>
          <a:ext cx="150019" cy="18709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</xdr:col>
      <xdr:colOff>391583</xdr:colOff>
      <xdr:row>1672</xdr:row>
      <xdr:rowOff>0</xdr:rowOff>
    </xdr:from>
    <xdr:to>
      <xdr:col>2</xdr:col>
      <xdr:colOff>541602</xdr:colOff>
      <xdr:row>1673</xdr:row>
      <xdr:rowOff>0</xdr:rowOff>
    </xdr:to>
    <xdr:sp macro="" textlink="">
      <xdr:nvSpPr>
        <xdr:cNvPr id="736" name="AutoShape 39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>
          <a:spLocks noChangeArrowheads="1"/>
        </xdr:cNvSpPr>
      </xdr:nvSpPr>
      <xdr:spPr bwMode="auto">
        <a:xfrm>
          <a:off x="2041449" y="105863571"/>
          <a:ext cx="150019" cy="18709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24</xdr:col>
      <xdr:colOff>149680</xdr:colOff>
      <xdr:row>1670</xdr:row>
      <xdr:rowOff>0</xdr:rowOff>
    </xdr:from>
    <xdr:to>
      <xdr:col>24</xdr:col>
      <xdr:colOff>557893</xdr:colOff>
      <xdr:row>1671</xdr:row>
      <xdr:rowOff>27214</xdr:rowOff>
    </xdr:to>
    <xdr:sp macro="" textlink="">
      <xdr:nvSpPr>
        <xdr:cNvPr id="737" name="AutoShape 39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>
          <a:spLocks noChangeArrowheads="1"/>
        </xdr:cNvSpPr>
      </xdr:nvSpPr>
      <xdr:spPr bwMode="auto">
        <a:xfrm>
          <a:off x="22388854" y="105492778"/>
          <a:ext cx="408213" cy="21090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1670</xdr:row>
      <xdr:rowOff>0</xdr:rowOff>
    </xdr:from>
    <xdr:to>
      <xdr:col>24</xdr:col>
      <xdr:colOff>557893</xdr:colOff>
      <xdr:row>1671</xdr:row>
      <xdr:rowOff>27214</xdr:rowOff>
    </xdr:to>
    <xdr:sp macro="" textlink="">
      <xdr:nvSpPr>
        <xdr:cNvPr id="738" name="AutoShape 39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>
          <a:spLocks noChangeArrowheads="1"/>
        </xdr:cNvSpPr>
      </xdr:nvSpPr>
      <xdr:spPr bwMode="auto">
        <a:xfrm>
          <a:off x="22388854" y="105489375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1670</xdr:row>
      <xdr:rowOff>0</xdr:rowOff>
    </xdr:from>
    <xdr:to>
      <xdr:col>24</xdr:col>
      <xdr:colOff>557893</xdr:colOff>
      <xdr:row>1671</xdr:row>
      <xdr:rowOff>27214</xdr:rowOff>
    </xdr:to>
    <xdr:sp macro="" textlink="">
      <xdr:nvSpPr>
        <xdr:cNvPr id="739" name="AutoShape 39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>
          <a:spLocks noChangeArrowheads="1"/>
        </xdr:cNvSpPr>
      </xdr:nvSpPr>
      <xdr:spPr bwMode="auto">
        <a:xfrm>
          <a:off x="22388854" y="105489375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1670</xdr:row>
      <xdr:rowOff>0</xdr:rowOff>
    </xdr:from>
    <xdr:to>
      <xdr:col>24</xdr:col>
      <xdr:colOff>557893</xdr:colOff>
      <xdr:row>1671</xdr:row>
      <xdr:rowOff>27214</xdr:rowOff>
    </xdr:to>
    <xdr:sp macro="" textlink="">
      <xdr:nvSpPr>
        <xdr:cNvPr id="740" name="AutoShape 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>
          <a:spLocks noChangeArrowheads="1"/>
        </xdr:cNvSpPr>
      </xdr:nvSpPr>
      <xdr:spPr bwMode="auto">
        <a:xfrm>
          <a:off x="22388854" y="105489375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 editAs="oneCell">
    <xdr:from>
      <xdr:col>17</xdr:col>
      <xdr:colOff>0</xdr:colOff>
      <xdr:row>1429</xdr:row>
      <xdr:rowOff>0</xdr:rowOff>
    </xdr:from>
    <xdr:to>
      <xdr:col>17</xdr:col>
      <xdr:colOff>76200</xdr:colOff>
      <xdr:row>1430</xdr:row>
      <xdr:rowOff>11256</xdr:rowOff>
    </xdr:to>
    <xdr:sp macro="" textlink="">
      <xdr:nvSpPr>
        <xdr:cNvPr id="764" name="Text Box 6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 txBox="1">
          <a:spLocks noChangeArrowheads="1"/>
        </xdr:cNvSpPr>
      </xdr:nvSpPr>
      <xdr:spPr bwMode="auto">
        <a:xfrm>
          <a:off x="16813326" y="158149018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1429</xdr:row>
      <xdr:rowOff>0</xdr:rowOff>
    </xdr:from>
    <xdr:to>
      <xdr:col>17</xdr:col>
      <xdr:colOff>76200</xdr:colOff>
      <xdr:row>1430</xdr:row>
      <xdr:rowOff>11256</xdr:rowOff>
    </xdr:to>
    <xdr:sp macro="" textlink="">
      <xdr:nvSpPr>
        <xdr:cNvPr id="765" name="Text Box 7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 txBox="1">
          <a:spLocks noChangeArrowheads="1"/>
        </xdr:cNvSpPr>
      </xdr:nvSpPr>
      <xdr:spPr bwMode="auto">
        <a:xfrm>
          <a:off x="16813326" y="158149018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391583</xdr:colOff>
      <xdr:row>796</xdr:row>
      <xdr:rowOff>0</xdr:rowOff>
    </xdr:from>
    <xdr:to>
      <xdr:col>2</xdr:col>
      <xdr:colOff>541602</xdr:colOff>
      <xdr:row>797</xdr:row>
      <xdr:rowOff>0</xdr:rowOff>
    </xdr:to>
    <xdr:sp macro="" textlink="">
      <xdr:nvSpPr>
        <xdr:cNvPr id="770" name="AutoShape 3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>
          <a:spLocks noChangeArrowheads="1"/>
        </xdr:cNvSpPr>
      </xdr:nvSpPr>
      <xdr:spPr bwMode="auto">
        <a:xfrm>
          <a:off x="2041449" y="158523214"/>
          <a:ext cx="150019" cy="18709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799</xdr:row>
      <xdr:rowOff>195036</xdr:rowOff>
    </xdr:from>
    <xdr:to>
      <xdr:col>1</xdr:col>
      <xdr:colOff>951328</xdr:colOff>
      <xdr:row>800</xdr:row>
      <xdr:rowOff>202595</xdr:rowOff>
    </xdr:to>
    <xdr:sp macro="" textlink="">
      <xdr:nvSpPr>
        <xdr:cNvPr id="771" name="AutoShape 39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>
          <a:spLocks noChangeArrowheads="1"/>
        </xdr:cNvSpPr>
      </xdr:nvSpPr>
      <xdr:spPr bwMode="auto">
        <a:xfrm>
          <a:off x="1405126" y="159279545"/>
          <a:ext cx="150019" cy="1851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800</xdr:row>
      <xdr:rowOff>18144</xdr:rowOff>
    </xdr:from>
    <xdr:to>
      <xdr:col>5</xdr:col>
      <xdr:colOff>490198</xdr:colOff>
      <xdr:row>801</xdr:row>
      <xdr:rowOff>18142</xdr:rowOff>
    </xdr:to>
    <xdr:sp macro="" textlink="">
      <xdr:nvSpPr>
        <xdr:cNvPr id="772" name="AutoShape 39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>
          <a:spLocks noChangeArrowheads="1"/>
        </xdr:cNvSpPr>
      </xdr:nvSpPr>
      <xdr:spPr bwMode="auto">
        <a:xfrm>
          <a:off x="6123215" y="159289751"/>
          <a:ext cx="150019" cy="18709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799</xdr:row>
      <xdr:rowOff>188989</xdr:rowOff>
    </xdr:from>
    <xdr:to>
      <xdr:col>3</xdr:col>
      <xdr:colOff>1279411</xdr:colOff>
      <xdr:row>800</xdr:row>
      <xdr:rowOff>196548</xdr:rowOff>
    </xdr:to>
    <xdr:sp macro="" textlink="">
      <xdr:nvSpPr>
        <xdr:cNvPr id="773" name="AutoShape 39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>
          <a:spLocks noChangeArrowheads="1"/>
        </xdr:cNvSpPr>
      </xdr:nvSpPr>
      <xdr:spPr bwMode="auto">
        <a:xfrm>
          <a:off x="3400084" y="159273498"/>
          <a:ext cx="150019" cy="1851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800</xdr:row>
      <xdr:rowOff>4536</xdr:rowOff>
    </xdr:from>
    <xdr:to>
      <xdr:col>7</xdr:col>
      <xdr:colOff>351102</xdr:colOff>
      <xdr:row>801</xdr:row>
      <xdr:rowOff>12094</xdr:rowOff>
    </xdr:to>
    <xdr:sp macro="" textlink="">
      <xdr:nvSpPr>
        <xdr:cNvPr id="774" name="AutoShape 39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>
          <a:spLocks noChangeArrowheads="1"/>
        </xdr:cNvSpPr>
      </xdr:nvSpPr>
      <xdr:spPr bwMode="auto">
        <a:xfrm>
          <a:off x="7693516" y="159276143"/>
          <a:ext cx="150019" cy="19465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800</xdr:row>
      <xdr:rowOff>18144</xdr:rowOff>
    </xdr:from>
    <xdr:to>
      <xdr:col>6</xdr:col>
      <xdr:colOff>402506</xdr:colOff>
      <xdr:row>801</xdr:row>
      <xdr:rowOff>25702</xdr:rowOff>
    </xdr:to>
    <xdr:sp macro="" textlink="">
      <xdr:nvSpPr>
        <xdr:cNvPr id="775" name="AutoShape 39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>
          <a:spLocks noChangeArrowheads="1"/>
        </xdr:cNvSpPr>
      </xdr:nvSpPr>
      <xdr:spPr bwMode="auto">
        <a:xfrm>
          <a:off x="6885969" y="159289751"/>
          <a:ext cx="150019" cy="19465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800</xdr:row>
      <xdr:rowOff>4537</xdr:rowOff>
    </xdr:from>
    <xdr:to>
      <xdr:col>9</xdr:col>
      <xdr:colOff>59305</xdr:colOff>
      <xdr:row>801</xdr:row>
      <xdr:rowOff>12095</xdr:rowOff>
    </xdr:to>
    <xdr:sp macro="" textlink="">
      <xdr:nvSpPr>
        <xdr:cNvPr id="776" name="AutoShape 3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>
          <a:spLocks noChangeArrowheads="1"/>
        </xdr:cNvSpPr>
      </xdr:nvSpPr>
      <xdr:spPr bwMode="auto">
        <a:xfrm>
          <a:off x="9010764" y="159276144"/>
          <a:ext cx="394947" cy="19465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800</xdr:row>
      <xdr:rowOff>30239</xdr:rowOff>
    </xdr:from>
    <xdr:to>
      <xdr:col>17</xdr:col>
      <xdr:colOff>158750</xdr:colOff>
      <xdr:row>800</xdr:row>
      <xdr:rowOff>199571</xdr:rowOff>
    </xdr:to>
    <xdr:sp macro="" textlink="">
      <xdr:nvSpPr>
        <xdr:cNvPr id="777" name="AutoShape 39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>
          <a:spLocks noChangeArrowheads="1"/>
        </xdr:cNvSpPr>
      </xdr:nvSpPr>
      <xdr:spPr bwMode="auto">
        <a:xfrm>
          <a:off x="16680846" y="159301846"/>
          <a:ext cx="29123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800</xdr:row>
      <xdr:rowOff>15121</xdr:rowOff>
    </xdr:from>
    <xdr:to>
      <xdr:col>14</xdr:col>
      <xdr:colOff>51362</xdr:colOff>
      <xdr:row>801</xdr:row>
      <xdr:rowOff>22679</xdr:rowOff>
    </xdr:to>
    <xdr:sp macro="" textlink="">
      <xdr:nvSpPr>
        <xdr:cNvPr id="778" name="AutoShape 39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>
          <a:spLocks noChangeArrowheads="1"/>
        </xdr:cNvSpPr>
      </xdr:nvSpPr>
      <xdr:spPr bwMode="auto">
        <a:xfrm>
          <a:off x="12281800" y="159286728"/>
          <a:ext cx="2193133" cy="19465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800</xdr:row>
      <xdr:rowOff>24192</xdr:rowOff>
    </xdr:from>
    <xdr:to>
      <xdr:col>19</xdr:col>
      <xdr:colOff>143631</xdr:colOff>
      <xdr:row>800</xdr:row>
      <xdr:rowOff>193524</xdr:rowOff>
    </xdr:to>
    <xdr:sp macro="" textlink="">
      <xdr:nvSpPr>
        <xdr:cNvPr id="779" name="AutoShape 39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>
          <a:spLocks noChangeArrowheads="1"/>
        </xdr:cNvSpPr>
      </xdr:nvSpPr>
      <xdr:spPr bwMode="auto">
        <a:xfrm>
          <a:off x="18281575" y="159295799"/>
          <a:ext cx="41029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800</xdr:row>
      <xdr:rowOff>37799</xdr:rowOff>
    </xdr:from>
    <xdr:to>
      <xdr:col>20</xdr:col>
      <xdr:colOff>598714</xdr:colOff>
      <xdr:row>801</xdr:row>
      <xdr:rowOff>3023</xdr:rowOff>
    </xdr:to>
    <xdr:sp macro="" textlink="">
      <xdr:nvSpPr>
        <xdr:cNvPr id="780" name="AutoShape 3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>
          <a:spLocks noChangeArrowheads="1"/>
        </xdr:cNvSpPr>
      </xdr:nvSpPr>
      <xdr:spPr bwMode="auto">
        <a:xfrm>
          <a:off x="19564993" y="159309406"/>
          <a:ext cx="296333" cy="15232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800</xdr:row>
      <xdr:rowOff>31751</xdr:rowOff>
    </xdr:from>
    <xdr:to>
      <xdr:col>24</xdr:col>
      <xdr:colOff>752929</xdr:colOff>
      <xdr:row>800</xdr:row>
      <xdr:rowOff>201083</xdr:rowOff>
    </xdr:to>
    <xdr:sp macro="" textlink="">
      <xdr:nvSpPr>
        <xdr:cNvPr id="781" name="AutoShape 39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>
          <a:spLocks noChangeArrowheads="1"/>
        </xdr:cNvSpPr>
      </xdr:nvSpPr>
      <xdr:spPr bwMode="auto">
        <a:xfrm>
          <a:off x="22695770" y="159303358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816</xdr:row>
      <xdr:rowOff>7560</xdr:rowOff>
    </xdr:from>
    <xdr:to>
      <xdr:col>1</xdr:col>
      <xdr:colOff>719667</xdr:colOff>
      <xdr:row>817</xdr:row>
      <xdr:rowOff>28726</xdr:rowOff>
    </xdr:to>
    <xdr:sp macro="" textlink="">
      <xdr:nvSpPr>
        <xdr:cNvPr id="782" name="AutoShape 39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>
          <a:spLocks noChangeArrowheads="1"/>
        </xdr:cNvSpPr>
      </xdr:nvSpPr>
      <xdr:spPr bwMode="auto">
        <a:xfrm>
          <a:off x="931900" y="162391801"/>
          <a:ext cx="391584" cy="2082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815</xdr:row>
      <xdr:rowOff>188988</xdr:rowOff>
    </xdr:from>
    <xdr:to>
      <xdr:col>3</xdr:col>
      <xdr:colOff>937721</xdr:colOff>
      <xdr:row>817</xdr:row>
      <xdr:rowOff>19654</xdr:rowOff>
    </xdr:to>
    <xdr:sp macro="" textlink="">
      <xdr:nvSpPr>
        <xdr:cNvPr id="783" name="AutoShape 39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>
          <a:spLocks noChangeArrowheads="1"/>
        </xdr:cNvSpPr>
      </xdr:nvSpPr>
      <xdr:spPr bwMode="auto">
        <a:xfrm>
          <a:off x="3058394" y="162386131"/>
          <a:ext cx="150019" cy="20486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815</xdr:row>
      <xdr:rowOff>176893</xdr:rowOff>
    </xdr:from>
    <xdr:to>
      <xdr:col>7</xdr:col>
      <xdr:colOff>530827</xdr:colOff>
      <xdr:row>817</xdr:row>
      <xdr:rowOff>7559</xdr:rowOff>
    </xdr:to>
    <xdr:sp macro="" textlink="">
      <xdr:nvSpPr>
        <xdr:cNvPr id="784" name="AutoShape 39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>
          <a:spLocks noChangeArrowheads="1"/>
        </xdr:cNvSpPr>
      </xdr:nvSpPr>
      <xdr:spPr bwMode="auto">
        <a:xfrm>
          <a:off x="7869839" y="162374036"/>
          <a:ext cx="153421" cy="20486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815</xdr:row>
      <xdr:rowOff>188989</xdr:rowOff>
    </xdr:from>
    <xdr:to>
      <xdr:col>12</xdr:col>
      <xdr:colOff>125442</xdr:colOff>
      <xdr:row>817</xdr:row>
      <xdr:rowOff>19655</xdr:rowOff>
    </xdr:to>
    <xdr:sp macro="" textlink="">
      <xdr:nvSpPr>
        <xdr:cNvPr id="785" name="AutoShape 39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>
          <a:spLocks noChangeArrowheads="1"/>
        </xdr:cNvSpPr>
      </xdr:nvSpPr>
      <xdr:spPr bwMode="auto">
        <a:xfrm>
          <a:off x="12279680" y="162386132"/>
          <a:ext cx="126208" cy="20486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816</xdr:row>
      <xdr:rowOff>7560</xdr:rowOff>
    </xdr:from>
    <xdr:to>
      <xdr:col>15</xdr:col>
      <xdr:colOff>766342</xdr:colOff>
      <xdr:row>816</xdr:row>
      <xdr:rowOff>176892</xdr:rowOff>
    </xdr:to>
    <xdr:sp macro="" textlink="">
      <xdr:nvSpPr>
        <xdr:cNvPr id="786" name="AutoShape 39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>
          <a:spLocks noChangeArrowheads="1"/>
        </xdr:cNvSpPr>
      </xdr:nvSpPr>
      <xdr:spPr bwMode="auto">
        <a:xfrm>
          <a:off x="15822269" y="162391801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816</xdr:row>
      <xdr:rowOff>15119</xdr:rowOff>
    </xdr:from>
    <xdr:to>
      <xdr:col>18</xdr:col>
      <xdr:colOff>179346</xdr:colOff>
      <xdr:row>816</xdr:row>
      <xdr:rowOff>184451</xdr:rowOff>
    </xdr:to>
    <xdr:sp macro="" textlink="">
      <xdr:nvSpPr>
        <xdr:cNvPr id="787" name="AutoShape 39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>
          <a:spLocks noChangeArrowheads="1"/>
        </xdr:cNvSpPr>
      </xdr:nvSpPr>
      <xdr:spPr bwMode="auto">
        <a:xfrm>
          <a:off x="17407312" y="162399360"/>
          <a:ext cx="37627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816</xdr:row>
      <xdr:rowOff>4536</xdr:rowOff>
    </xdr:from>
    <xdr:to>
      <xdr:col>19</xdr:col>
      <xdr:colOff>486641</xdr:colOff>
      <xdr:row>817</xdr:row>
      <xdr:rowOff>36286</xdr:rowOff>
    </xdr:to>
    <xdr:sp macro="" textlink="">
      <xdr:nvSpPr>
        <xdr:cNvPr id="788" name="AutoShape 39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>
          <a:spLocks noChangeArrowheads="1"/>
        </xdr:cNvSpPr>
      </xdr:nvSpPr>
      <xdr:spPr bwMode="auto">
        <a:xfrm>
          <a:off x="18738545" y="162388777"/>
          <a:ext cx="296333" cy="21884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816</xdr:row>
      <xdr:rowOff>13419</xdr:rowOff>
    </xdr:from>
    <xdr:to>
      <xdr:col>23</xdr:col>
      <xdr:colOff>453760</xdr:colOff>
      <xdr:row>816</xdr:row>
      <xdr:rowOff>182751</xdr:rowOff>
    </xdr:to>
    <xdr:sp macro="" textlink="">
      <xdr:nvSpPr>
        <xdr:cNvPr id="789" name="AutoShape 39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>
          <a:spLocks noChangeArrowheads="1"/>
        </xdr:cNvSpPr>
      </xdr:nvSpPr>
      <xdr:spPr bwMode="auto">
        <a:xfrm>
          <a:off x="21690731" y="162397660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816</xdr:row>
      <xdr:rowOff>22679</xdr:rowOff>
    </xdr:from>
    <xdr:to>
      <xdr:col>4</xdr:col>
      <xdr:colOff>524062</xdr:colOff>
      <xdr:row>817</xdr:row>
      <xdr:rowOff>1511</xdr:rowOff>
    </xdr:to>
    <xdr:sp macro="" textlink="">
      <xdr:nvSpPr>
        <xdr:cNvPr id="790" name="AutoShape 3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>
          <a:spLocks noChangeArrowheads="1"/>
        </xdr:cNvSpPr>
      </xdr:nvSpPr>
      <xdr:spPr bwMode="auto">
        <a:xfrm>
          <a:off x="5194336" y="162406920"/>
          <a:ext cx="296333" cy="16593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815</xdr:row>
      <xdr:rowOff>188988</xdr:rowOff>
    </xdr:from>
    <xdr:to>
      <xdr:col>5</xdr:col>
      <xdr:colOff>495486</xdr:colOff>
      <xdr:row>817</xdr:row>
      <xdr:rowOff>19654</xdr:rowOff>
    </xdr:to>
    <xdr:sp macro="" textlink="">
      <xdr:nvSpPr>
        <xdr:cNvPr id="791" name="AutoShape 39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>
          <a:spLocks noChangeArrowheads="1"/>
        </xdr:cNvSpPr>
      </xdr:nvSpPr>
      <xdr:spPr bwMode="auto">
        <a:xfrm>
          <a:off x="6128503" y="162386131"/>
          <a:ext cx="150019" cy="20486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815</xdr:row>
      <xdr:rowOff>170844</xdr:rowOff>
    </xdr:from>
    <xdr:to>
      <xdr:col>6</xdr:col>
      <xdr:colOff>336736</xdr:colOff>
      <xdr:row>817</xdr:row>
      <xdr:rowOff>1510</xdr:rowOff>
    </xdr:to>
    <xdr:sp macro="" textlink="">
      <xdr:nvSpPr>
        <xdr:cNvPr id="792" name="AutoShape 39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>
          <a:spLocks noChangeArrowheads="1"/>
        </xdr:cNvSpPr>
      </xdr:nvSpPr>
      <xdr:spPr bwMode="auto">
        <a:xfrm>
          <a:off x="6820199" y="162367987"/>
          <a:ext cx="150019" cy="20486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794</xdr:row>
      <xdr:rowOff>0</xdr:rowOff>
    </xdr:from>
    <xdr:to>
      <xdr:col>17</xdr:col>
      <xdr:colOff>76200</xdr:colOff>
      <xdr:row>795</xdr:row>
      <xdr:rowOff>28572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 txBox="1">
          <a:spLocks noChangeArrowheads="1"/>
        </xdr:cNvSpPr>
      </xdr:nvSpPr>
      <xdr:spPr bwMode="auto">
        <a:xfrm>
          <a:off x="16813326" y="158149018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794</xdr:row>
      <xdr:rowOff>0</xdr:rowOff>
    </xdr:from>
    <xdr:to>
      <xdr:col>17</xdr:col>
      <xdr:colOff>76200</xdr:colOff>
      <xdr:row>795</xdr:row>
      <xdr:rowOff>28572</xdr:rowOff>
    </xdr:to>
    <xdr:sp macro="" textlink="">
      <xdr:nvSpPr>
        <xdr:cNvPr id="794" name="Text Box 7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 txBox="1">
          <a:spLocks noChangeArrowheads="1"/>
        </xdr:cNvSpPr>
      </xdr:nvSpPr>
      <xdr:spPr bwMode="auto">
        <a:xfrm>
          <a:off x="16813326" y="158149018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794</xdr:row>
      <xdr:rowOff>0</xdr:rowOff>
    </xdr:from>
    <xdr:to>
      <xdr:col>24</xdr:col>
      <xdr:colOff>557893</xdr:colOff>
      <xdr:row>795</xdr:row>
      <xdr:rowOff>27214</xdr:rowOff>
    </xdr:to>
    <xdr:sp macro="" textlink="">
      <xdr:nvSpPr>
        <xdr:cNvPr id="795" name="AutoShape 39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>
          <a:spLocks noChangeArrowheads="1"/>
        </xdr:cNvSpPr>
      </xdr:nvSpPr>
      <xdr:spPr bwMode="auto">
        <a:xfrm>
          <a:off x="22388854" y="158149018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800</xdr:row>
      <xdr:rowOff>35719</xdr:rowOff>
    </xdr:from>
    <xdr:to>
      <xdr:col>4</xdr:col>
      <xdr:colOff>546364</xdr:colOff>
      <xdr:row>800</xdr:row>
      <xdr:rowOff>205051</xdr:rowOff>
    </xdr:to>
    <xdr:sp macro="" textlink="">
      <xdr:nvSpPr>
        <xdr:cNvPr id="796" name="AutoShape 39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>
          <a:spLocks noChangeArrowheads="1"/>
        </xdr:cNvSpPr>
      </xdr:nvSpPr>
      <xdr:spPr bwMode="auto">
        <a:xfrm>
          <a:off x="5216638" y="159307326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794</xdr:row>
      <xdr:rowOff>0</xdr:rowOff>
    </xdr:from>
    <xdr:to>
      <xdr:col>24</xdr:col>
      <xdr:colOff>557893</xdr:colOff>
      <xdr:row>795</xdr:row>
      <xdr:rowOff>27214</xdr:rowOff>
    </xdr:to>
    <xdr:sp macro="" textlink="">
      <xdr:nvSpPr>
        <xdr:cNvPr id="797" name="AutoShape 39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>
          <a:spLocks noChangeArrowheads="1"/>
        </xdr:cNvSpPr>
      </xdr:nvSpPr>
      <xdr:spPr bwMode="auto">
        <a:xfrm>
          <a:off x="22388854" y="158149018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794</xdr:row>
      <xdr:rowOff>0</xdr:rowOff>
    </xdr:from>
    <xdr:to>
      <xdr:col>24</xdr:col>
      <xdr:colOff>557893</xdr:colOff>
      <xdr:row>795</xdr:row>
      <xdr:rowOff>27214</xdr:rowOff>
    </xdr:to>
    <xdr:sp macro="" textlink="">
      <xdr:nvSpPr>
        <xdr:cNvPr id="798" name="AutoShape 39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>
          <a:spLocks noChangeArrowheads="1"/>
        </xdr:cNvSpPr>
      </xdr:nvSpPr>
      <xdr:spPr bwMode="auto">
        <a:xfrm>
          <a:off x="22388854" y="158149018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 editAs="oneCell">
    <xdr:from>
      <xdr:col>17</xdr:col>
      <xdr:colOff>0</xdr:colOff>
      <xdr:row>1954</xdr:row>
      <xdr:rowOff>0</xdr:rowOff>
    </xdr:from>
    <xdr:to>
      <xdr:col>17</xdr:col>
      <xdr:colOff>76200</xdr:colOff>
      <xdr:row>1955</xdr:row>
      <xdr:rowOff>28575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 txBox="1">
          <a:spLocks noChangeArrowheads="1"/>
        </xdr:cNvSpPr>
      </xdr:nvSpPr>
      <xdr:spPr bwMode="auto">
        <a:xfrm>
          <a:off x="16813326" y="173235938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1954</xdr:row>
      <xdr:rowOff>0</xdr:rowOff>
    </xdr:from>
    <xdr:to>
      <xdr:col>17</xdr:col>
      <xdr:colOff>76200</xdr:colOff>
      <xdr:row>1955</xdr:row>
      <xdr:rowOff>28575</xdr:rowOff>
    </xdr:to>
    <xdr:sp macro="" textlink="">
      <xdr:nvSpPr>
        <xdr:cNvPr id="823" name="Text Box 7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 txBox="1">
          <a:spLocks noChangeArrowheads="1"/>
        </xdr:cNvSpPr>
      </xdr:nvSpPr>
      <xdr:spPr bwMode="auto">
        <a:xfrm>
          <a:off x="16813326" y="173235938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</xdr:col>
      <xdr:colOff>391583</xdr:colOff>
      <xdr:row>1435</xdr:row>
      <xdr:rowOff>0</xdr:rowOff>
    </xdr:from>
    <xdr:to>
      <xdr:col>2</xdr:col>
      <xdr:colOff>541602</xdr:colOff>
      <xdr:row>1436</xdr:row>
      <xdr:rowOff>0</xdr:rowOff>
    </xdr:to>
    <xdr:sp macro="" textlink="">
      <xdr:nvSpPr>
        <xdr:cNvPr id="828" name="AutoShape 39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>
          <a:spLocks noChangeArrowheads="1"/>
        </xdr:cNvSpPr>
      </xdr:nvSpPr>
      <xdr:spPr bwMode="auto">
        <a:xfrm>
          <a:off x="2041449" y="188697054"/>
          <a:ext cx="150019" cy="1870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1438</xdr:row>
      <xdr:rowOff>195036</xdr:rowOff>
    </xdr:from>
    <xdr:to>
      <xdr:col>1</xdr:col>
      <xdr:colOff>951328</xdr:colOff>
      <xdr:row>1439</xdr:row>
      <xdr:rowOff>202595</xdr:rowOff>
    </xdr:to>
    <xdr:sp macro="" textlink="">
      <xdr:nvSpPr>
        <xdr:cNvPr id="829" name="AutoShape 39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>
          <a:spLocks noChangeArrowheads="1"/>
        </xdr:cNvSpPr>
      </xdr:nvSpPr>
      <xdr:spPr bwMode="auto">
        <a:xfrm>
          <a:off x="1405126" y="189453384"/>
          <a:ext cx="150019" cy="1851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1439</xdr:row>
      <xdr:rowOff>18144</xdr:rowOff>
    </xdr:from>
    <xdr:to>
      <xdr:col>5</xdr:col>
      <xdr:colOff>490198</xdr:colOff>
      <xdr:row>1440</xdr:row>
      <xdr:rowOff>18142</xdr:rowOff>
    </xdr:to>
    <xdr:sp macro="" textlink="">
      <xdr:nvSpPr>
        <xdr:cNvPr id="830" name="AutoShape 3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>
          <a:spLocks noChangeArrowheads="1"/>
        </xdr:cNvSpPr>
      </xdr:nvSpPr>
      <xdr:spPr bwMode="auto">
        <a:xfrm>
          <a:off x="6123215" y="189463590"/>
          <a:ext cx="150019" cy="1870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1438</xdr:row>
      <xdr:rowOff>188989</xdr:rowOff>
    </xdr:from>
    <xdr:to>
      <xdr:col>3</xdr:col>
      <xdr:colOff>1279411</xdr:colOff>
      <xdr:row>1439</xdr:row>
      <xdr:rowOff>196548</xdr:rowOff>
    </xdr:to>
    <xdr:sp macro="" textlink="">
      <xdr:nvSpPr>
        <xdr:cNvPr id="831" name="AutoShape 39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>
          <a:spLocks noChangeArrowheads="1"/>
        </xdr:cNvSpPr>
      </xdr:nvSpPr>
      <xdr:spPr bwMode="auto">
        <a:xfrm>
          <a:off x="3400084" y="189447337"/>
          <a:ext cx="150019" cy="1851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1439</xdr:row>
      <xdr:rowOff>4536</xdr:rowOff>
    </xdr:from>
    <xdr:to>
      <xdr:col>7</xdr:col>
      <xdr:colOff>351102</xdr:colOff>
      <xdr:row>1440</xdr:row>
      <xdr:rowOff>12094</xdr:rowOff>
    </xdr:to>
    <xdr:sp macro="" textlink="">
      <xdr:nvSpPr>
        <xdr:cNvPr id="832" name="AutoShape 3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>
          <a:spLocks noChangeArrowheads="1"/>
        </xdr:cNvSpPr>
      </xdr:nvSpPr>
      <xdr:spPr bwMode="auto">
        <a:xfrm>
          <a:off x="7693516" y="189449982"/>
          <a:ext cx="150019" cy="19465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1439</xdr:row>
      <xdr:rowOff>18144</xdr:rowOff>
    </xdr:from>
    <xdr:to>
      <xdr:col>6</xdr:col>
      <xdr:colOff>402506</xdr:colOff>
      <xdr:row>1440</xdr:row>
      <xdr:rowOff>25702</xdr:rowOff>
    </xdr:to>
    <xdr:sp macro="" textlink="">
      <xdr:nvSpPr>
        <xdr:cNvPr id="833" name="AutoShape 39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>
          <a:spLocks noChangeArrowheads="1"/>
        </xdr:cNvSpPr>
      </xdr:nvSpPr>
      <xdr:spPr bwMode="auto">
        <a:xfrm>
          <a:off x="6885969" y="189463590"/>
          <a:ext cx="150019" cy="19465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1439</xdr:row>
      <xdr:rowOff>4537</xdr:rowOff>
    </xdr:from>
    <xdr:to>
      <xdr:col>9</xdr:col>
      <xdr:colOff>59305</xdr:colOff>
      <xdr:row>1440</xdr:row>
      <xdr:rowOff>12095</xdr:rowOff>
    </xdr:to>
    <xdr:sp macro="" textlink="">
      <xdr:nvSpPr>
        <xdr:cNvPr id="834" name="AutoShape 39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>
          <a:spLocks noChangeArrowheads="1"/>
        </xdr:cNvSpPr>
      </xdr:nvSpPr>
      <xdr:spPr bwMode="auto">
        <a:xfrm>
          <a:off x="9010764" y="189449983"/>
          <a:ext cx="394947" cy="19465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1439</xdr:row>
      <xdr:rowOff>30239</xdr:rowOff>
    </xdr:from>
    <xdr:to>
      <xdr:col>17</xdr:col>
      <xdr:colOff>158750</xdr:colOff>
      <xdr:row>1439</xdr:row>
      <xdr:rowOff>199571</xdr:rowOff>
    </xdr:to>
    <xdr:sp macro="" textlink="">
      <xdr:nvSpPr>
        <xdr:cNvPr id="835" name="AutoShape 39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>
          <a:spLocks noChangeArrowheads="1"/>
        </xdr:cNvSpPr>
      </xdr:nvSpPr>
      <xdr:spPr bwMode="auto">
        <a:xfrm>
          <a:off x="16680846" y="189475685"/>
          <a:ext cx="29123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1439</xdr:row>
      <xdr:rowOff>15121</xdr:rowOff>
    </xdr:from>
    <xdr:to>
      <xdr:col>14</xdr:col>
      <xdr:colOff>51362</xdr:colOff>
      <xdr:row>1440</xdr:row>
      <xdr:rowOff>22679</xdr:rowOff>
    </xdr:to>
    <xdr:sp macro="" textlink="">
      <xdr:nvSpPr>
        <xdr:cNvPr id="836" name="AutoShape 39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>
          <a:spLocks noChangeArrowheads="1"/>
        </xdr:cNvSpPr>
      </xdr:nvSpPr>
      <xdr:spPr bwMode="auto">
        <a:xfrm>
          <a:off x="12281800" y="189460567"/>
          <a:ext cx="2193133" cy="19465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1439</xdr:row>
      <xdr:rowOff>24192</xdr:rowOff>
    </xdr:from>
    <xdr:to>
      <xdr:col>19</xdr:col>
      <xdr:colOff>143631</xdr:colOff>
      <xdr:row>1439</xdr:row>
      <xdr:rowOff>193524</xdr:rowOff>
    </xdr:to>
    <xdr:sp macro="" textlink="">
      <xdr:nvSpPr>
        <xdr:cNvPr id="837" name="AutoShape 39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>
          <a:spLocks noChangeArrowheads="1"/>
        </xdr:cNvSpPr>
      </xdr:nvSpPr>
      <xdr:spPr bwMode="auto">
        <a:xfrm>
          <a:off x="18281575" y="189469638"/>
          <a:ext cx="41029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1439</xdr:row>
      <xdr:rowOff>37799</xdr:rowOff>
    </xdr:from>
    <xdr:to>
      <xdr:col>20</xdr:col>
      <xdr:colOff>598714</xdr:colOff>
      <xdr:row>1440</xdr:row>
      <xdr:rowOff>3023</xdr:rowOff>
    </xdr:to>
    <xdr:sp macro="" textlink="">
      <xdr:nvSpPr>
        <xdr:cNvPr id="838" name="AutoShape 39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>
          <a:spLocks noChangeArrowheads="1"/>
        </xdr:cNvSpPr>
      </xdr:nvSpPr>
      <xdr:spPr bwMode="auto">
        <a:xfrm>
          <a:off x="19564993" y="189483245"/>
          <a:ext cx="296333" cy="15232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1439</xdr:row>
      <xdr:rowOff>31751</xdr:rowOff>
    </xdr:from>
    <xdr:to>
      <xdr:col>24</xdr:col>
      <xdr:colOff>752929</xdr:colOff>
      <xdr:row>1439</xdr:row>
      <xdr:rowOff>201083</xdr:rowOff>
    </xdr:to>
    <xdr:sp macro="" textlink="">
      <xdr:nvSpPr>
        <xdr:cNvPr id="839" name="AutoShape 39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>
          <a:spLocks noChangeArrowheads="1"/>
        </xdr:cNvSpPr>
      </xdr:nvSpPr>
      <xdr:spPr bwMode="auto">
        <a:xfrm>
          <a:off x="22695770" y="189477197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1455</xdr:row>
      <xdr:rowOff>7560</xdr:rowOff>
    </xdr:from>
    <xdr:to>
      <xdr:col>1</xdr:col>
      <xdr:colOff>719667</xdr:colOff>
      <xdr:row>1456</xdr:row>
      <xdr:rowOff>28726</xdr:rowOff>
    </xdr:to>
    <xdr:sp macro="" textlink="">
      <xdr:nvSpPr>
        <xdr:cNvPr id="840" name="AutoShape 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>
          <a:spLocks noChangeArrowheads="1"/>
        </xdr:cNvSpPr>
      </xdr:nvSpPr>
      <xdr:spPr bwMode="auto">
        <a:xfrm>
          <a:off x="931900" y="192565640"/>
          <a:ext cx="391584" cy="20826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1454</xdr:row>
      <xdr:rowOff>188988</xdr:rowOff>
    </xdr:from>
    <xdr:to>
      <xdr:col>3</xdr:col>
      <xdr:colOff>937721</xdr:colOff>
      <xdr:row>1456</xdr:row>
      <xdr:rowOff>19654</xdr:rowOff>
    </xdr:to>
    <xdr:sp macro="" textlink="">
      <xdr:nvSpPr>
        <xdr:cNvPr id="841" name="AutoShape 39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>
          <a:spLocks noChangeArrowheads="1"/>
        </xdr:cNvSpPr>
      </xdr:nvSpPr>
      <xdr:spPr bwMode="auto">
        <a:xfrm>
          <a:off x="3058394" y="192559970"/>
          <a:ext cx="150019" cy="20486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1454</xdr:row>
      <xdr:rowOff>176893</xdr:rowOff>
    </xdr:from>
    <xdr:to>
      <xdr:col>7</xdr:col>
      <xdr:colOff>530827</xdr:colOff>
      <xdr:row>1456</xdr:row>
      <xdr:rowOff>7559</xdr:rowOff>
    </xdr:to>
    <xdr:sp macro="" textlink="">
      <xdr:nvSpPr>
        <xdr:cNvPr id="842" name="AutoShape 39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>
          <a:spLocks noChangeArrowheads="1"/>
        </xdr:cNvSpPr>
      </xdr:nvSpPr>
      <xdr:spPr bwMode="auto">
        <a:xfrm>
          <a:off x="7869839" y="192547875"/>
          <a:ext cx="153421" cy="20486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1454</xdr:row>
      <xdr:rowOff>188989</xdr:rowOff>
    </xdr:from>
    <xdr:to>
      <xdr:col>12</xdr:col>
      <xdr:colOff>125442</xdr:colOff>
      <xdr:row>1456</xdr:row>
      <xdr:rowOff>19655</xdr:rowOff>
    </xdr:to>
    <xdr:sp macro="" textlink="">
      <xdr:nvSpPr>
        <xdr:cNvPr id="843" name="AutoShape 39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>
          <a:spLocks noChangeArrowheads="1"/>
        </xdr:cNvSpPr>
      </xdr:nvSpPr>
      <xdr:spPr bwMode="auto">
        <a:xfrm>
          <a:off x="12279680" y="192559971"/>
          <a:ext cx="126208" cy="20486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1455</xdr:row>
      <xdr:rowOff>7560</xdr:rowOff>
    </xdr:from>
    <xdr:to>
      <xdr:col>15</xdr:col>
      <xdr:colOff>766342</xdr:colOff>
      <xdr:row>1455</xdr:row>
      <xdr:rowOff>176892</xdr:rowOff>
    </xdr:to>
    <xdr:sp macro="" textlink="">
      <xdr:nvSpPr>
        <xdr:cNvPr id="844" name="AutoShape 39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>
          <a:spLocks noChangeArrowheads="1"/>
        </xdr:cNvSpPr>
      </xdr:nvSpPr>
      <xdr:spPr bwMode="auto">
        <a:xfrm>
          <a:off x="15822269" y="19256564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1455</xdr:row>
      <xdr:rowOff>15119</xdr:rowOff>
    </xdr:from>
    <xdr:to>
      <xdr:col>18</xdr:col>
      <xdr:colOff>179346</xdr:colOff>
      <xdr:row>1455</xdr:row>
      <xdr:rowOff>184451</xdr:rowOff>
    </xdr:to>
    <xdr:sp macro="" textlink="">
      <xdr:nvSpPr>
        <xdr:cNvPr id="845" name="AutoShape 39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>
          <a:spLocks noChangeArrowheads="1"/>
        </xdr:cNvSpPr>
      </xdr:nvSpPr>
      <xdr:spPr bwMode="auto">
        <a:xfrm>
          <a:off x="17407312" y="192573199"/>
          <a:ext cx="376275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1455</xdr:row>
      <xdr:rowOff>4536</xdr:rowOff>
    </xdr:from>
    <xdr:to>
      <xdr:col>19</xdr:col>
      <xdr:colOff>486641</xdr:colOff>
      <xdr:row>1456</xdr:row>
      <xdr:rowOff>36286</xdr:rowOff>
    </xdr:to>
    <xdr:sp macro="" textlink="">
      <xdr:nvSpPr>
        <xdr:cNvPr id="846" name="AutoShape 39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>
          <a:spLocks noChangeArrowheads="1"/>
        </xdr:cNvSpPr>
      </xdr:nvSpPr>
      <xdr:spPr bwMode="auto">
        <a:xfrm>
          <a:off x="18738545" y="192562616"/>
          <a:ext cx="296333" cy="21884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1455</xdr:row>
      <xdr:rowOff>13419</xdr:rowOff>
    </xdr:from>
    <xdr:to>
      <xdr:col>23</xdr:col>
      <xdr:colOff>453760</xdr:colOff>
      <xdr:row>1455</xdr:row>
      <xdr:rowOff>182751</xdr:rowOff>
    </xdr:to>
    <xdr:sp macro="" textlink="">
      <xdr:nvSpPr>
        <xdr:cNvPr id="847" name="AutoShape 39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>
          <a:spLocks noChangeArrowheads="1"/>
        </xdr:cNvSpPr>
      </xdr:nvSpPr>
      <xdr:spPr bwMode="auto">
        <a:xfrm>
          <a:off x="21690731" y="19257149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1455</xdr:row>
      <xdr:rowOff>22679</xdr:rowOff>
    </xdr:from>
    <xdr:to>
      <xdr:col>4</xdr:col>
      <xdr:colOff>524062</xdr:colOff>
      <xdr:row>1456</xdr:row>
      <xdr:rowOff>1511</xdr:rowOff>
    </xdr:to>
    <xdr:sp macro="" textlink="">
      <xdr:nvSpPr>
        <xdr:cNvPr id="848" name="AutoShape 39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>
          <a:spLocks noChangeArrowheads="1"/>
        </xdr:cNvSpPr>
      </xdr:nvSpPr>
      <xdr:spPr bwMode="auto">
        <a:xfrm>
          <a:off x="5194336" y="192580759"/>
          <a:ext cx="296333" cy="16593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1454</xdr:row>
      <xdr:rowOff>188988</xdr:rowOff>
    </xdr:from>
    <xdr:to>
      <xdr:col>5</xdr:col>
      <xdr:colOff>495486</xdr:colOff>
      <xdr:row>1456</xdr:row>
      <xdr:rowOff>19654</xdr:rowOff>
    </xdr:to>
    <xdr:sp macro="" textlink="">
      <xdr:nvSpPr>
        <xdr:cNvPr id="849" name="AutoShape 39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>
          <a:spLocks noChangeArrowheads="1"/>
        </xdr:cNvSpPr>
      </xdr:nvSpPr>
      <xdr:spPr bwMode="auto">
        <a:xfrm>
          <a:off x="6128503" y="192559970"/>
          <a:ext cx="150019" cy="20486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1454</xdr:row>
      <xdr:rowOff>170844</xdr:rowOff>
    </xdr:from>
    <xdr:to>
      <xdr:col>6</xdr:col>
      <xdr:colOff>336736</xdr:colOff>
      <xdr:row>1456</xdr:row>
      <xdr:rowOff>1510</xdr:rowOff>
    </xdr:to>
    <xdr:sp macro="" textlink="">
      <xdr:nvSpPr>
        <xdr:cNvPr id="850" name="AutoShape 3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>
          <a:spLocks noChangeArrowheads="1"/>
        </xdr:cNvSpPr>
      </xdr:nvSpPr>
      <xdr:spPr bwMode="auto">
        <a:xfrm>
          <a:off x="6820199" y="192541826"/>
          <a:ext cx="150019" cy="20486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 editAs="oneCell">
    <xdr:from>
      <xdr:col>17</xdr:col>
      <xdr:colOff>0</xdr:colOff>
      <xdr:row>1433</xdr:row>
      <xdr:rowOff>0</xdr:rowOff>
    </xdr:from>
    <xdr:to>
      <xdr:col>17</xdr:col>
      <xdr:colOff>76200</xdr:colOff>
      <xdr:row>1434</xdr:row>
      <xdr:rowOff>28571</xdr:rowOff>
    </xdr:to>
    <xdr:sp macro="" textlink="">
      <xdr:nvSpPr>
        <xdr:cNvPr id="851" name="Text Box 6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 txBox="1">
          <a:spLocks noChangeArrowheads="1"/>
        </xdr:cNvSpPr>
      </xdr:nvSpPr>
      <xdr:spPr bwMode="auto">
        <a:xfrm>
          <a:off x="16813326" y="188322857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1433</xdr:row>
      <xdr:rowOff>0</xdr:rowOff>
    </xdr:from>
    <xdr:to>
      <xdr:col>17</xdr:col>
      <xdr:colOff>76200</xdr:colOff>
      <xdr:row>1434</xdr:row>
      <xdr:rowOff>28571</xdr:rowOff>
    </xdr:to>
    <xdr:sp macro="" textlink="">
      <xdr:nvSpPr>
        <xdr:cNvPr id="852" name="Text Box 7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 txBox="1">
          <a:spLocks noChangeArrowheads="1"/>
        </xdr:cNvSpPr>
      </xdr:nvSpPr>
      <xdr:spPr bwMode="auto">
        <a:xfrm>
          <a:off x="16813326" y="188322857"/>
          <a:ext cx="76200" cy="2156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24</xdr:col>
      <xdr:colOff>149680</xdr:colOff>
      <xdr:row>1433</xdr:row>
      <xdr:rowOff>0</xdr:rowOff>
    </xdr:from>
    <xdr:to>
      <xdr:col>24</xdr:col>
      <xdr:colOff>557893</xdr:colOff>
      <xdr:row>1434</xdr:row>
      <xdr:rowOff>27214</xdr:rowOff>
    </xdr:to>
    <xdr:sp macro="" textlink="">
      <xdr:nvSpPr>
        <xdr:cNvPr id="853" name="AutoShape 39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>
          <a:spLocks noChangeArrowheads="1"/>
        </xdr:cNvSpPr>
      </xdr:nvSpPr>
      <xdr:spPr bwMode="auto">
        <a:xfrm>
          <a:off x="22388854" y="188322857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1439</xdr:row>
      <xdr:rowOff>35719</xdr:rowOff>
    </xdr:from>
    <xdr:to>
      <xdr:col>4</xdr:col>
      <xdr:colOff>546364</xdr:colOff>
      <xdr:row>1439</xdr:row>
      <xdr:rowOff>205051</xdr:rowOff>
    </xdr:to>
    <xdr:sp macro="" textlink="">
      <xdr:nvSpPr>
        <xdr:cNvPr id="854" name="AutoShape 39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>
          <a:spLocks noChangeArrowheads="1"/>
        </xdr:cNvSpPr>
      </xdr:nvSpPr>
      <xdr:spPr bwMode="auto">
        <a:xfrm>
          <a:off x="5216638" y="189481165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1433</xdr:row>
      <xdr:rowOff>0</xdr:rowOff>
    </xdr:from>
    <xdr:to>
      <xdr:col>24</xdr:col>
      <xdr:colOff>557893</xdr:colOff>
      <xdr:row>1434</xdr:row>
      <xdr:rowOff>27214</xdr:rowOff>
    </xdr:to>
    <xdr:sp macro="" textlink="">
      <xdr:nvSpPr>
        <xdr:cNvPr id="855" name="AutoShape 39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>
          <a:spLocks noChangeArrowheads="1"/>
        </xdr:cNvSpPr>
      </xdr:nvSpPr>
      <xdr:spPr bwMode="auto">
        <a:xfrm>
          <a:off x="22388854" y="188322857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1433</xdr:row>
      <xdr:rowOff>0</xdr:rowOff>
    </xdr:from>
    <xdr:to>
      <xdr:col>24</xdr:col>
      <xdr:colOff>557893</xdr:colOff>
      <xdr:row>1434</xdr:row>
      <xdr:rowOff>27214</xdr:rowOff>
    </xdr:to>
    <xdr:sp macro="" textlink="">
      <xdr:nvSpPr>
        <xdr:cNvPr id="856" name="AutoShape 39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>
          <a:spLocks noChangeArrowheads="1"/>
        </xdr:cNvSpPr>
      </xdr:nvSpPr>
      <xdr:spPr bwMode="auto">
        <a:xfrm>
          <a:off x="22388854" y="188322857"/>
          <a:ext cx="408213" cy="21431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38495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 txBox="1">
          <a:spLocks noChangeArrowheads="1"/>
        </xdr:cNvSpPr>
      </xdr:nvSpPr>
      <xdr:spPr bwMode="auto">
        <a:xfrm>
          <a:off x="17203615" y="1340827"/>
          <a:ext cx="76200" cy="22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38495</xdr:rowOff>
    </xdr:to>
    <xdr:sp macro="" textlink="">
      <xdr:nvSpPr>
        <xdr:cNvPr id="882" name="Text Box 7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 txBox="1">
          <a:spLocks noChangeArrowheads="1"/>
        </xdr:cNvSpPr>
      </xdr:nvSpPr>
      <xdr:spPr bwMode="auto">
        <a:xfrm>
          <a:off x="17203615" y="1340827"/>
          <a:ext cx="76200" cy="2264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28573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 txBox="1">
          <a:spLocks noChangeArrowheads="1"/>
        </xdr:cNvSpPr>
      </xdr:nvSpPr>
      <xdr:spPr bwMode="auto">
        <a:xfrm>
          <a:off x="17203615" y="188595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28573</xdr:rowOff>
    </xdr:to>
    <xdr:sp macro="" textlink="">
      <xdr:nvSpPr>
        <xdr:cNvPr id="910" name="Text Box 7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 txBox="1">
          <a:spLocks noChangeArrowheads="1"/>
        </xdr:cNvSpPr>
      </xdr:nvSpPr>
      <xdr:spPr bwMode="auto">
        <a:xfrm>
          <a:off x="17203615" y="18859500"/>
          <a:ext cx="76200" cy="21907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28572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 txBox="1">
          <a:spLocks noChangeArrowheads="1"/>
        </xdr:cNvSpPr>
      </xdr:nvSpPr>
      <xdr:spPr bwMode="auto">
        <a:xfrm>
          <a:off x="17203615" y="36092423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28572</xdr:rowOff>
    </xdr:to>
    <xdr:sp macro="" textlink="">
      <xdr:nvSpPr>
        <xdr:cNvPr id="938" name="Text Box 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 txBox="1">
          <a:spLocks noChangeArrowheads="1"/>
        </xdr:cNvSpPr>
      </xdr:nvSpPr>
      <xdr:spPr bwMode="auto">
        <a:xfrm>
          <a:off x="17203615" y="36092423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28572</xdr:rowOff>
    </xdr:to>
    <xdr:sp macro="" textlink="">
      <xdr:nvSpPr>
        <xdr:cNvPr id="965" name="Text Box 6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 txBox="1">
          <a:spLocks noChangeArrowheads="1"/>
        </xdr:cNvSpPr>
      </xdr:nvSpPr>
      <xdr:spPr bwMode="auto">
        <a:xfrm>
          <a:off x="17203615" y="5368436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17</xdr:col>
      <xdr:colOff>0</xdr:colOff>
      <xdr:row>1986</xdr:row>
      <xdr:rowOff>0</xdr:rowOff>
    </xdr:from>
    <xdr:to>
      <xdr:col>17</xdr:col>
      <xdr:colOff>76200</xdr:colOff>
      <xdr:row>1987</xdr:row>
      <xdr:rowOff>28572</xdr:rowOff>
    </xdr:to>
    <xdr:sp macro="" textlink="">
      <xdr:nvSpPr>
        <xdr:cNvPr id="966" name="Text Box 7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 txBox="1">
          <a:spLocks noChangeArrowheads="1"/>
        </xdr:cNvSpPr>
      </xdr:nvSpPr>
      <xdr:spPr bwMode="auto">
        <a:xfrm>
          <a:off x="17203615" y="53684365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17</xdr:col>
      <xdr:colOff>0</xdr:colOff>
      <xdr:row>1986</xdr:row>
      <xdr:rowOff>0</xdr:rowOff>
    </xdr:from>
    <xdr:ext cx="76200" cy="219075"/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 txBox="1">
          <a:spLocks noChangeArrowheads="1"/>
        </xdr:cNvSpPr>
      </xdr:nvSpPr>
      <xdr:spPr bwMode="auto">
        <a:xfrm>
          <a:off x="17203615" y="71100462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1986</xdr:row>
      <xdr:rowOff>0</xdr:rowOff>
    </xdr:from>
    <xdr:ext cx="76200" cy="219075"/>
    <xdr:sp macro="" textlink="">
      <xdr:nvSpPr>
        <xdr:cNvPr id="998" name="Text Box 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 txBox="1">
          <a:spLocks noChangeArrowheads="1"/>
        </xdr:cNvSpPr>
      </xdr:nvSpPr>
      <xdr:spPr bwMode="auto">
        <a:xfrm>
          <a:off x="17203615" y="71100462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633</xdr:row>
      <xdr:rowOff>190501</xdr:rowOff>
    </xdr:from>
    <xdr:to>
      <xdr:col>24</xdr:col>
      <xdr:colOff>557893</xdr:colOff>
      <xdr:row>635</xdr:row>
      <xdr:rowOff>27214</xdr:rowOff>
    </xdr:to>
    <xdr:sp macro="" textlink="">
      <xdr:nvSpPr>
        <xdr:cNvPr id="1005" name="AutoShape 39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>
          <a:spLocks noChangeArrowheads="1"/>
        </xdr:cNvSpPr>
      </xdr:nvSpPr>
      <xdr:spPr bwMode="auto">
        <a:xfrm>
          <a:off x="22775218" y="360528578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633</xdr:row>
      <xdr:rowOff>190501</xdr:rowOff>
    </xdr:from>
    <xdr:to>
      <xdr:col>24</xdr:col>
      <xdr:colOff>557893</xdr:colOff>
      <xdr:row>635</xdr:row>
      <xdr:rowOff>27214</xdr:rowOff>
    </xdr:to>
    <xdr:sp macro="" textlink="">
      <xdr:nvSpPr>
        <xdr:cNvPr id="1006" name="AutoShape 39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>
          <a:spLocks noChangeArrowheads="1"/>
        </xdr:cNvSpPr>
      </xdr:nvSpPr>
      <xdr:spPr bwMode="auto">
        <a:xfrm>
          <a:off x="22775218" y="360528578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633</xdr:row>
      <xdr:rowOff>190501</xdr:rowOff>
    </xdr:from>
    <xdr:to>
      <xdr:col>24</xdr:col>
      <xdr:colOff>557893</xdr:colOff>
      <xdr:row>635</xdr:row>
      <xdr:rowOff>27214</xdr:rowOff>
    </xdr:to>
    <xdr:sp macro="" textlink="">
      <xdr:nvSpPr>
        <xdr:cNvPr id="1007" name="AutoShape 39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>
          <a:spLocks noChangeArrowheads="1"/>
        </xdr:cNvSpPr>
      </xdr:nvSpPr>
      <xdr:spPr bwMode="auto">
        <a:xfrm>
          <a:off x="22775218" y="360528578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874</xdr:row>
      <xdr:rowOff>190501</xdr:rowOff>
    </xdr:from>
    <xdr:to>
      <xdr:col>24</xdr:col>
      <xdr:colOff>557893</xdr:colOff>
      <xdr:row>876</xdr:row>
      <xdr:rowOff>27214</xdr:rowOff>
    </xdr:to>
    <xdr:sp macro="" textlink="">
      <xdr:nvSpPr>
        <xdr:cNvPr id="1011" name="AutoShape 39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>
          <a:spLocks noChangeArrowheads="1"/>
        </xdr:cNvSpPr>
      </xdr:nvSpPr>
      <xdr:spPr bwMode="auto">
        <a:xfrm>
          <a:off x="22775218" y="360528578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874</xdr:row>
      <xdr:rowOff>190501</xdr:rowOff>
    </xdr:from>
    <xdr:to>
      <xdr:col>24</xdr:col>
      <xdr:colOff>557893</xdr:colOff>
      <xdr:row>876</xdr:row>
      <xdr:rowOff>27214</xdr:rowOff>
    </xdr:to>
    <xdr:sp macro="" textlink="">
      <xdr:nvSpPr>
        <xdr:cNvPr id="1012" name="AutoShape 39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>
          <a:spLocks noChangeArrowheads="1"/>
        </xdr:cNvSpPr>
      </xdr:nvSpPr>
      <xdr:spPr bwMode="auto">
        <a:xfrm>
          <a:off x="22775218" y="360528578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874</xdr:row>
      <xdr:rowOff>190501</xdr:rowOff>
    </xdr:from>
    <xdr:to>
      <xdr:col>24</xdr:col>
      <xdr:colOff>557893</xdr:colOff>
      <xdr:row>876</xdr:row>
      <xdr:rowOff>27214</xdr:rowOff>
    </xdr:to>
    <xdr:sp macro="" textlink="">
      <xdr:nvSpPr>
        <xdr:cNvPr id="1013" name="AutoShape 39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>
          <a:spLocks noChangeArrowheads="1"/>
        </xdr:cNvSpPr>
      </xdr:nvSpPr>
      <xdr:spPr bwMode="auto">
        <a:xfrm>
          <a:off x="22775218" y="360528578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877</xdr:row>
      <xdr:rowOff>0</xdr:rowOff>
    </xdr:from>
    <xdr:to>
      <xdr:col>2</xdr:col>
      <xdr:colOff>541602</xdr:colOff>
      <xdr:row>878</xdr:row>
      <xdr:rowOff>0</xdr:rowOff>
    </xdr:to>
    <xdr:sp macro="" textlink="">
      <xdr:nvSpPr>
        <xdr:cNvPr id="1014" name="AutoShape 39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>
          <a:spLocks noChangeArrowheads="1"/>
        </xdr:cNvSpPr>
      </xdr:nvSpPr>
      <xdr:spPr bwMode="auto">
        <a:xfrm>
          <a:off x="2040141" y="375306981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</xdr:col>
      <xdr:colOff>391583</xdr:colOff>
      <xdr:row>2069</xdr:row>
      <xdr:rowOff>0</xdr:rowOff>
    </xdr:from>
    <xdr:to>
      <xdr:col>2</xdr:col>
      <xdr:colOff>541602</xdr:colOff>
      <xdr:row>2070</xdr:row>
      <xdr:rowOff>0</xdr:rowOff>
    </xdr:to>
    <xdr:sp macro="" textlink="">
      <xdr:nvSpPr>
        <xdr:cNvPr id="1015" name="AutoShape 39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>
          <a:spLocks noChangeArrowheads="1"/>
        </xdr:cNvSpPr>
      </xdr:nvSpPr>
      <xdr:spPr bwMode="auto">
        <a:xfrm>
          <a:off x="2040141" y="389132885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</xdr:col>
      <xdr:colOff>391583</xdr:colOff>
      <xdr:row>2069</xdr:row>
      <xdr:rowOff>0</xdr:rowOff>
    </xdr:from>
    <xdr:to>
      <xdr:col>2</xdr:col>
      <xdr:colOff>541602</xdr:colOff>
      <xdr:row>2070</xdr:row>
      <xdr:rowOff>0</xdr:rowOff>
    </xdr:to>
    <xdr:sp macro="" textlink="">
      <xdr:nvSpPr>
        <xdr:cNvPr id="1016" name="AutoShape 39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>
          <a:spLocks noChangeArrowheads="1"/>
        </xdr:cNvSpPr>
      </xdr:nvSpPr>
      <xdr:spPr bwMode="auto">
        <a:xfrm>
          <a:off x="2040141" y="389132885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oneCellAnchor>
    <xdr:from>
      <xdr:col>17</xdr:col>
      <xdr:colOff>0</xdr:colOff>
      <xdr:row>313</xdr:row>
      <xdr:rowOff>0</xdr:rowOff>
    </xdr:from>
    <xdr:ext cx="76200" cy="217091"/>
    <xdr:sp macro="" textlink="">
      <xdr:nvSpPr>
        <xdr:cNvPr id="741" name="Text Box 6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 txBox="1">
          <a:spLocks noChangeArrowheads="1"/>
        </xdr:cNvSpPr>
      </xdr:nvSpPr>
      <xdr:spPr bwMode="auto">
        <a:xfrm>
          <a:off x="17194609" y="247769063"/>
          <a:ext cx="76200" cy="21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313</xdr:row>
      <xdr:rowOff>0</xdr:rowOff>
    </xdr:from>
    <xdr:ext cx="76200" cy="217091"/>
    <xdr:sp macro="" textlink="">
      <xdr:nvSpPr>
        <xdr:cNvPr id="742" name="Text Box 7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 txBox="1">
          <a:spLocks noChangeArrowheads="1"/>
        </xdr:cNvSpPr>
      </xdr:nvSpPr>
      <xdr:spPr bwMode="auto">
        <a:xfrm>
          <a:off x="17194609" y="247769063"/>
          <a:ext cx="76200" cy="21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391583</xdr:colOff>
      <xdr:row>316</xdr:row>
      <xdr:rowOff>0</xdr:rowOff>
    </xdr:from>
    <xdr:to>
      <xdr:col>2</xdr:col>
      <xdr:colOff>541602</xdr:colOff>
      <xdr:row>317</xdr:row>
      <xdr:rowOff>0</xdr:rowOff>
    </xdr:to>
    <xdr:sp macro="" textlink="">
      <xdr:nvSpPr>
        <xdr:cNvPr id="743" name="AutoShape 39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>
          <a:spLocks noChangeArrowheads="1"/>
        </xdr:cNvSpPr>
      </xdr:nvSpPr>
      <xdr:spPr bwMode="auto">
        <a:xfrm>
          <a:off x="2038614" y="248523125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319</xdr:row>
      <xdr:rowOff>195036</xdr:rowOff>
    </xdr:from>
    <xdr:to>
      <xdr:col>1</xdr:col>
      <xdr:colOff>951328</xdr:colOff>
      <xdr:row>320</xdr:row>
      <xdr:rowOff>202595</xdr:rowOff>
    </xdr:to>
    <xdr:sp macro="" textlink="">
      <xdr:nvSpPr>
        <xdr:cNvPr id="744" name="AutoShape 39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>
          <a:spLocks noChangeArrowheads="1"/>
        </xdr:cNvSpPr>
      </xdr:nvSpPr>
      <xdr:spPr bwMode="auto">
        <a:xfrm>
          <a:off x="1396622" y="249283708"/>
          <a:ext cx="150019" cy="1865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320</xdr:row>
      <xdr:rowOff>18144</xdr:rowOff>
    </xdr:from>
    <xdr:to>
      <xdr:col>5</xdr:col>
      <xdr:colOff>490198</xdr:colOff>
      <xdr:row>321</xdr:row>
      <xdr:rowOff>18142</xdr:rowOff>
    </xdr:to>
    <xdr:sp macro="" textlink="">
      <xdr:nvSpPr>
        <xdr:cNvPr id="745" name="AutoShape 39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>
          <a:spLocks noChangeArrowheads="1"/>
        </xdr:cNvSpPr>
      </xdr:nvSpPr>
      <xdr:spPr bwMode="auto">
        <a:xfrm>
          <a:off x="6124632" y="249295332"/>
          <a:ext cx="150019" cy="1885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319</xdr:row>
      <xdr:rowOff>188989</xdr:rowOff>
    </xdr:from>
    <xdr:to>
      <xdr:col>3</xdr:col>
      <xdr:colOff>1279411</xdr:colOff>
      <xdr:row>320</xdr:row>
      <xdr:rowOff>196548</xdr:rowOff>
    </xdr:to>
    <xdr:sp macro="" textlink="">
      <xdr:nvSpPr>
        <xdr:cNvPr id="746" name="AutoShape 39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>
          <a:spLocks noChangeArrowheads="1"/>
        </xdr:cNvSpPr>
      </xdr:nvSpPr>
      <xdr:spPr bwMode="auto">
        <a:xfrm>
          <a:off x="3391580" y="249277661"/>
          <a:ext cx="150019" cy="1865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320</xdr:row>
      <xdr:rowOff>4536</xdr:rowOff>
    </xdr:from>
    <xdr:to>
      <xdr:col>7</xdr:col>
      <xdr:colOff>351102</xdr:colOff>
      <xdr:row>321</xdr:row>
      <xdr:rowOff>12094</xdr:rowOff>
    </xdr:to>
    <xdr:sp macro="" textlink="">
      <xdr:nvSpPr>
        <xdr:cNvPr id="747" name="AutoShape 39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>
          <a:spLocks noChangeArrowheads="1"/>
        </xdr:cNvSpPr>
      </xdr:nvSpPr>
      <xdr:spPr bwMode="auto">
        <a:xfrm>
          <a:off x="7682177" y="249281724"/>
          <a:ext cx="15001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320</xdr:row>
      <xdr:rowOff>18144</xdr:rowOff>
    </xdr:from>
    <xdr:to>
      <xdr:col>6</xdr:col>
      <xdr:colOff>402506</xdr:colOff>
      <xdr:row>321</xdr:row>
      <xdr:rowOff>25702</xdr:rowOff>
    </xdr:to>
    <xdr:sp macro="" textlink="">
      <xdr:nvSpPr>
        <xdr:cNvPr id="748" name="AutoShape 39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>
          <a:spLocks noChangeArrowheads="1"/>
        </xdr:cNvSpPr>
      </xdr:nvSpPr>
      <xdr:spPr bwMode="auto">
        <a:xfrm>
          <a:off x="6880300" y="249295332"/>
          <a:ext cx="15001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320</xdr:row>
      <xdr:rowOff>4537</xdr:rowOff>
    </xdr:from>
    <xdr:to>
      <xdr:col>9</xdr:col>
      <xdr:colOff>59305</xdr:colOff>
      <xdr:row>321</xdr:row>
      <xdr:rowOff>12095</xdr:rowOff>
    </xdr:to>
    <xdr:sp macro="" textlink="">
      <xdr:nvSpPr>
        <xdr:cNvPr id="749" name="AutoShape 39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>
          <a:spLocks noChangeArrowheads="1"/>
        </xdr:cNvSpPr>
      </xdr:nvSpPr>
      <xdr:spPr bwMode="auto">
        <a:xfrm>
          <a:off x="9002260" y="249281725"/>
          <a:ext cx="39352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320</xdr:row>
      <xdr:rowOff>30239</xdr:rowOff>
    </xdr:from>
    <xdr:to>
      <xdr:col>17</xdr:col>
      <xdr:colOff>158750</xdr:colOff>
      <xdr:row>320</xdr:row>
      <xdr:rowOff>199571</xdr:rowOff>
    </xdr:to>
    <xdr:sp macro="" textlink="">
      <xdr:nvSpPr>
        <xdr:cNvPr id="750" name="AutoShape 3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>
          <a:spLocks noChangeArrowheads="1"/>
        </xdr:cNvSpPr>
      </xdr:nvSpPr>
      <xdr:spPr bwMode="auto">
        <a:xfrm>
          <a:off x="17059294" y="249307427"/>
          <a:ext cx="294065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320</xdr:row>
      <xdr:rowOff>15121</xdr:rowOff>
    </xdr:from>
    <xdr:to>
      <xdr:col>14</xdr:col>
      <xdr:colOff>51362</xdr:colOff>
      <xdr:row>321</xdr:row>
      <xdr:rowOff>22679</xdr:rowOff>
    </xdr:to>
    <xdr:sp macro="" textlink="">
      <xdr:nvSpPr>
        <xdr:cNvPr id="751" name="AutoShape 39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>
          <a:spLocks noChangeArrowheads="1"/>
        </xdr:cNvSpPr>
      </xdr:nvSpPr>
      <xdr:spPr bwMode="auto">
        <a:xfrm>
          <a:off x="12258498" y="249292309"/>
          <a:ext cx="2626067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320</xdr:row>
      <xdr:rowOff>24192</xdr:rowOff>
    </xdr:from>
    <xdr:to>
      <xdr:col>19</xdr:col>
      <xdr:colOff>143631</xdr:colOff>
      <xdr:row>320</xdr:row>
      <xdr:rowOff>193524</xdr:rowOff>
    </xdr:to>
    <xdr:sp macro="" textlink="">
      <xdr:nvSpPr>
        <xdr:cNvPr id="752" name="AutoShape 39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>
          <a:spLocks noChangeArrowheads="1"/>
        </xdr:cNvSpPr>
      </xdr:nvSpPr>
      <xdr:spPr bwMode="auto">
        <a:xfrm>
          <a:off x="18665693" y="249301380"/>
          <a:ext cx="408876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320</xdr:row>
      <xdr:rowOff>37799</xdr:rowOff>
    </xdr:from>
    <xdr:to>
      <xdr:col>20</xdr:col>
      <xdr:colOff>598714</xdr:colOff>
      <xdr:row>321</xdr:row>
      <xdr:rowOff>3023</xdr:rowOff>
    </xdr:to>
    <xdr:sp macro="" textlink="">
      <xdr:nvSpPr>
        <xdr:cNvPr id="753" name="AutoShape 39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>
          <a:spLocks noChangeArrowheads="1"/>
        </xdr:cNvSpPr>
      </xdr:nvSpPr>
      <xdr:spPr bwMode="auto">
        <a:xfrm>
          <a:off x="19947694" y="249314987"/>
          <a:ext cx="296333" cy="15373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320</xdr:row>
      <xdr:rowOff>31751</xdr:rowOff>
    </xdr:from>
    <xdr:to>
      <xdr:col>24</xdr:col>
      <xdr:colOff>752929</xdr:colOff>
      <xdr:row>320</xdr:row>
      <xdr:rowOff>201083</xdr:rowOff>
    </xdr:to>
    <xdr:sp macro="" textlink="">
      <xdr:nvSpPr>
        <xdr:cNvPr id="754" name="AutoShape 39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>
          <a:spLocks noChangeArrowheads="1"/>
        </xdr:cNvSpPr>
      </xdr:nvSpPr>
      <xdr:spPr bwMode="auto">
        <a:xfrm>
          <a:off x="23068549" y="249308939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336</xdr:row>
      <xdr:rowOff>7560</xdr:rowOff>
    </xdr:from>
    <xdr:to>
      <xdr:col>1</xdr:col>
      <xdr:colOff>719667</xdr:colOff>
      <xdr:row>337</xdr:row>
      <xdr:rowOff>28726</xdr:rowOff>
    </xdr:to>
    <xdr:sp macro="" textlink="">
      <xdr:nvSpPr>
        <xdr:cNvPr id="755" name="AutoShape 39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>
          <a:spLocks noChangeArrowheads="1"/>
        </xdr:cNvSpPr>
      </xdr:nvSpPr>
      <xdr:spPr bwMode="auto">
        <a:xfrm>
          <a:off x="923396" y="252420060"/>
          <a:ext cx="391584" cy="2096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335</xdr:row>
      <xdr:rowOff>188988</xdr:rowOff>
    </xdr:from>
    <xdr:to>
      <xdr:col>3</xdr:col>
      <xdr:colOff>937721</xdr:colOff>
      <xdr:row>337</xdr:row>
      <xdr:rowOff>19654</xdr:rowOff>
    </xdr:to>
    <xdr:sp macro="" textlink="">
      <xdr:nvSpPr>
        <xdr:cNvPr id="756" name="AutoShape 39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>
          <a:spLocks noChangeArrowheads="1"/>
        </xdr:cNvSpPr>
      </xdr:nvSpPr>
      <xdr:spPr bwMode="auto">
        <a:xfrm>
          <a:off x="3049890" y="252412972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335</xdr:row>
      <xdr:rowOff>176893</xdr:rowOff>
    </xdr:from>
    <xdr:to>
      <xdr:col>7</xdr:col>
      <xdr:colOff>530827</xdr:colOff>
      <xdr:row>337</xdr:row>
      <xdr:rowOff>7559</xdr:rowOff>
    </xdr:to>
    <xdr:sp macro="" textlink="">
      <xdr:nvSpPr>
        <xdr:cNvPr id="757" name="AutoShape 39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>
          <a:spLocks noChangeArrowheads="1"/>
        </xdr:cNvSpPr>
      </xdr:nvSpPr>
      <xdr:spPr bwMode="auto">
        <a:xfrm>
          <a:off x="7858500" y="252400877"/>
          <a:ext cx="153421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335</xdr:row>
      <xdr:rowOff>188989</xdr:rowOff>
    </xdr:from>
    <xdr:to>
      <xdr:col>12</xdr:col>
      <xdr:colOff>125442</xdr:colOff>
      <xdr:row>337</xdr:row>
      <xdr:rowOff>19655</xdr:rowOff>
    </xdr:to>
    <xdr:sp macro="" textlink="">
      <xdr:nvSpPr>
        <xdr:cNvPr id="758" name="AutoShape 39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>
          <a:spLocks noChangeArrowheads="1"/>
        </xdr:cNvSpPr>
      </xdr:nvSpPr>
      <xdr:spPr bwMode="auto">
        <a:xfrm>
          <a:off x="12256378" y="252412973"/>
          <a:ext cx="122580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336</xdr:row>
      <xdr:rowOff>7560</xdr:rowOff>
    </xdr:from>
    <xdr:to>
      <xdr:col>15</xdr:col>
      <xdr:colOff>766342</xdr:colOff>
      <xdr:row>336</xdr:row>
      <xdr:rowOff>176892</xdr:rowOff>
    </xdr:to>
    <xdr:sp macro="" textlink="">
      <xdr:nvSpPr>
        <xdr:cNvPr id="759" name="AutoShape 39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>
          <a:spLocks noChangeArrowheads="1"/>
        </xdr:cNvSpPr>
      </xdr:nvSpPr>
      <xdr:spPr bwMode="auto">
        <a:xfrm>
          <a:off x="16206387" y="2524200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336</xdr:row>
      <xdr:rowOff>15119</xdr:rowOff>
    </xdr:from>
    <xdr:to>
      <xdr:col>18</xdr:col>
      <xdr:colOff>179346</xdr:colOff>
      <xdr:row>336</xdr:row>
      <xdr:rowOff>184451</xdr:rowOff>
    </xdr:to>
    <xdr:sp macro="" textlink="">
      <xdr:nvSpPr>
        <xdr:cNvPr id="760" name="AutoShape 3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>
          <a:spLocks noChangeArrowheads="1"/>
        </xdr:cNvSpPr>
      </xdr:nvSpPr>
      <xdr:spPr bwMode="auto">
        <a:xfrm>
          <a:off x="17788595" y="252427619"/>
          <a:ext cx="379110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336</xdr:row>
      <xdr:rowOff>4536</xdr:rowOff>
    </xdr:from>
    <xdr:to>
      <xdr:col>19</xdr:col>
      <xdr:colOff>486641</xdr:colOff>
      <xdr:row>337</xdr:row>
      <xdr:rowOff>36286</xdr:rowOff>
    </xdr:to>
    <xdr:sp macro="" textlink="">
      <xdr:nvSpPr>
        <xdr:cNvPr id="761" name="AutoShape 39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>
          <a:spLocks noChangeArrowheads="1"/>
        </xdr:cNvSpPr>
      </xdr:nvSpPr>
      <xdr:spPr bwMode="auto">
        <a:xfrm>
          <a:off x="19121246" y="252417036"/>
          <a:ext cx="296333" cy="2202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336</xdr:row>
      <xdr:rowOff>13419</xdr:rowOff>
    </xdr:from>
    <xdr:to>
      <xdr:col>23</xdr:col>
      <xdr:colOff>453760</xdr:colOff>
      <xdr:row>336</xdr:row>
      <xdr:rowOff>182751</xdr:rowOff>
    </xdr:to>
    <xdr:sp macro="" textlink="">
      <xdr:nvSpPr>
        <xdr:cNvPr id="762" name="AutoShape 39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>
          <a:spLocks noChangeArrowheads="1"/>
        </xdr:cNvSpPr>
      </xdr:nvSpPr>
      <xdr:spPr bwMode="auto">
        <a:xfrm>
          <a:off x="22064927" y="2524259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336</xdr:row>
      <xdr:rowOff>22679</xdr:rowOff>
    </xdr:from>
    <xdr:to>
      <xdr:col>4</xdr:col>
      <xdr:colOff>524062</xdr:colOff>
      <xdr:row>337</xdr:row>
      <xdr:rowOff>1511</xdr:rowOff>
    </xdr:to>
    <xdr:sp macro="" textlink="">
      <xdr:nvSpPr>
        <xdr:cNvPr id="763" name="AutoShape 39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>
          <a:spLocks noChangeArrowheads="1"/>
        </xdr:cNvSpPr>
      </xdr:nvSpPr>
      <xdr:spPr bwMode="auto">
        <a:xfrm>
          <a:off x="5188667" y="252435179"/>
          <a:ext cx="296333" cy="16734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335</xdr:row>
      <xdr:rowOff>188988</xdr:rowOff>
    </xdr:from>
    <xdr:to>
      <xdr:col>5</xdr:col>
      <xdr:colOff>495486</xdr:colOff>
      <xdr:row>337</xdr:row>
      <xdr:rowOff>19654</xdr:rowOff>
    </xdr:to>
    <xdr:sp macro="" textlink="">
      <xdr:nvSpPr>
        <xdr:cNvPr id="766" name="AutoShape 39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>
          <a:spLocks noChangeArrowheads="1"/>
        </xdr:cNvSpPr>
      </xdr:nvSpPr>
      <xdr:spPr bwMode="auto">
        <a:xfrm>
          <a:off x="6129920" y="252412972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335</xdr:row>
      <xdr:rowOff>170844</xdr:rowOff>
    </xdr:from>
    <xdr:to>
      <xdr:col>6</xdr:col>
      <xdr:colOff>336736</xdr:colOff>
      <xdr:row>337</xdr:row>
      <xdr:rowOff>1510</xdr:rowOff>
    </xdr:to>
    <xdr:sp macro="" textlink="">
      <xdr:nvSpPr>
        <xdr:cNvPr id="767" name="AutoShape 39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>
          <a:spLocks noChangeArrowheads="1"/>
        </xdr:cNvSpPr>
      </xdr:nvSpPr>
      <xdr:spPr bwMode="auto">
        <a:xfrm>
          <a:off x="6814530" y="252394828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314</xdr:row>
      <xdr:rowOff>0</xdr:rowOff>
    </xdr:from>
    <xdr:ext cx="76200" cy="219075"/>
    <xdr:sp macro="" textlink="">
      <xdr:nvSpPr>
        <xdr:cNvPr id="768" name="Text Box 6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 txBox="1">
          <a:spLocks noChangeArrowheads="1"/>
        </xdr:cNvSpPr>
      </xdr:nvSpPr>
      <xdr:spPr bwMode="auto">
        <a:xfrm>
          <a:off x="17194609" y="248146094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314</xdr:row>
      <xdr:rowOff>0</xdr:rowOff>
    </xdr:from>
    <xdr:ext cx="76200" cy="219075"/>
    <xdr:sp macro="" textlink="">
      <xdr:nvSpPr>
        <xdr:cNvPr id="769" name="Text Box 7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 txBox="1">
          <a:spLocks noChangeArrowheads="1"/>
        </xdr:cNvSpPr>
      </xdr:nvSpPr>
      <xdr:spPr bwMode="auto">
        <a:xfrm>
          <a:off x="17194609" y="248146094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314</xdr:row>
      <xdr:rowOff>0</xdr:rowOff>
    </xdr:from>
    <xdr:to>
      <xdr:col>24</xdr:col>
      <xdr:colOff>557893</xdr:colOff>
      <xdr:row>315</xdr:row>
      <xdr:rowOff>27214</xdr:rowOff>
    </xdr:to>
    <xdr:sp macro="" textlink="">
      <xdr:nvSpPr>
        <xdr:cNvPr id="941" name="AutoShape 39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>
          <a:spLocks noChangeArrowheads="1"/>
        </xdr:cNvSpPr>
      </xdr:nvSpPr>
      <xdr:spPr bwMode="auto">
        <a:xfrm>
          <a:off x="22761633" y="248146094"/>
          <a:ext cx="408213" cy="21572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320</xdr:row>
      <xdr:rowOff>35719</xdr:rowOff>
    </xdr:from>
    <xdr:to>
      <xdr:col>4</xdr:col>
      <xdr:colOff>546364</xdr:colOff>
      <xdr:row>320</xdr:row>
      <xdr:rowOff>205051</xdr:rowOff>
    </xdr:to>
    <xdr:sp macro="" textlink="">
      <xdr:nvSpPr>
        <xdr:cNvPr id="942" name="AutoShape 39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>
          <a:spLocks noChangeArrowheads="1"/>
        </xdr:cNvSpPr>
      </xdr:nvSpPr>
      <xdr:spPr bwMode="auto">
        <a:xfrm>
          <a:off x="5210969" y="249312907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</xdr:col>
      <xdr:colOff>391583</xdr:colOff>
      <xdr:row>316</xdr:row>
      <xdr:rowOff>0</xdr:rowOff>
    </xdr:from>
    <xdr:to>
      <xdr:col>2</xdr:col>
      <xdr:colOff>541602</xdr:colOff>
      <xdr:row>317</xdr:row>
      <xdr:rowOff>0</xdr:rowOff>
    </xdr:to>
    <xdr:sp macro="" textlink="">
      <xdr:nvSpPr>
        <xdr:cNvPr id="943" name="AutoShape 39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>
          <a:spLocks noChangeArrowheads="1"/>
        </xdr:cNvSpPr>
      </xdr:nvSpPr>
      <xdr:spPr bwMode="auto">
        <a:xfrm>
          <a:off x="2038614" y="248523125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20</xdr:col>
      <xdr:colOff>148166</xdr:colOff>
      <xdr:row>234</xdr:row>
      <xdr:rowOff>0</xdr:rowOff>
    </xdr:from>
    <xdr:to>
      <xdr:col>20</xdr:col>
      <xdr:colOff>298185</xdr:colOff>
      <xdr:row>234</xdr:row>
      <xdr:rowOff>0</xdr:rowOff>
    </xdr:to>
    <xdr:sp macro="" textlink="">
      <xdr:nvSpPr>
        <xdr:cNvPr id="944" name="AutoShape 39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>
          <a:spLocks noChangeArrowheads="1"/>
        </xdr:cNvSpPr>
      </xdr:nvSpPr>
      <xdr:spPr bwMode="auto">
        <a:xfrm>
          <a:off x="19793479" y="245913672"/>
          <a:ext cx="150019" cy="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236</xdr:row>
      <xdr:rowOff>0</xdr:rowOff>
    </xdr:from>
    <xdr:to>
      <xdr:col>2</xdr:col>
      <xdr:colOff>541602</xdr:colOff>
      <xdr:row>237</xdr:row>
      <xdr:rowOff>0</xdr:rowOff>
    </xdr:to>
    <xdr:sp macro="" textlink="">
      <xdr:nvSpPr>
        <xdr:cNvPr id="945" name="AutoShape 39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>
          <a:spLocks noChangeArrowheads="1"/>
        </xdr:cNvSpPr>
      </xdr:nvSpPr>
      <xdr:spPr bwMode="auto">
        <a:xfrm>
          <a:off x="2038614" y="246290703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239</xdr:row>
      <xdr:rowOff>195036</xdr:rowOff>
    </xdr:from>
    <xdr:to>
      <xdr:col>1</xdr:col>
      <xdr:colOff>951328</xdr:colOff>
      <xdr:row>240</xdr:row>
      <xdr:rowOff>202595</xdr:rowOff>
    </xdr:to>
    <xdr:sp macro="" textlink="">
      <xdr:nvSpPr>
        <xdr:cNvPr id="946" name="AutoShape 39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>
          <a:spLocks noChangeArrowheads="1"/>
        </xdr:cNvSpPr>
      </xdr:nvSpPr>
      <xdr:spPr bwMode="auto">
        <a:xfrm>
          <a:off x="1396622" y="247051286"/>
          <a:ext cx="150019" cy="1865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240</xdr:row>
      <xdr:rowOff>18144</xdr:rowOff>
    </xdr:from>
    <xdr:to>
      <xdr:col>5</xdr:col>
      <xdr:colOff>490198</xdr:colOff>
      <xdr:row>241</xdr:row>
      <xdr:rowOff>18142</xdr:rowOff>
    </xdr:to>
    <xdr:sp macro="" textlink="">
      <xdr:nvSpPr>
        <xdr:cNvPr id="947" name="AutoShape 39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>
          <a:spLocks noChangeArrowheads="1"/>
        </xdr:cNvSpPr>
      </xdr:nvSpPr>
      <xdr:spPr bwMode="auto">
        <a:xfrm>
          <a:off x="6124632" y="247062910"/>
          <a:ext cx="150019" cy="1885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239</xdr:row>
      <xdr:rowOff>188989</xdr:rowOff>
    </xdr:from>
    <xdr:to>
      <xdr:col>3</xdr:col>
      <xdr:colOff>1279411</xdr:colOff>
      <xdr:row>240</xdr:row>
      <xdr:rowOff>196548</xdr:rowOff>
    </xdr:to>
    <xdr:sp macro="" textlink="">
      <xdr:nvSpPr>
        <xdr:cNvPr id="948" name="AutoShape 39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>
          <a:spLocks noChangeArrowheads="1"/>
        </xdr:cNvSpPr>
      </xdr:nvSpPr>
      <xdr:spPr bwMode="auto">
        <a:xfrm>
          <a:off x="3391580" y="247045239"/>
          <a:ext cx="150019" cy="1865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240</xdr:row>
      <xdr:rowOff>4536</xdr:rowOff>
    </xdr:from>
    <xdr:to>
      <xdr:col>7</xdr:col>
      <xdr:colOff>351102</xdr:colOff>
      <xdr:row>241</xdr:row>
      <xdr:rowOff>12094</xdr:rowOff>
    </xdr:to>
    <xdr:sp macro="" textlink="">
      <xdr:nvSpPr>
        <xdr:cNvPr id="949" name="AutoShape 39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>
          <a:spLocks noChangeArrowheads="1"/>
        </xdr:cNvSpPr>
      </xdr:nvSpPr>
      <xdr:spPr bwMode="auto">
        <a:xfrm>
          <a:off x="7682177" y="247049302"/>
          <a:ext cx="15001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240</xdr:row>
      <xdr:rowOff>18144</xdr:rowOff>
    </xdr:from>
    <xdr:to>
      <xdr:col>6</xdr:col>
      <xdr:colOff>402506</xdr:colOff>
      <xdr:row>241</xdr:row>
      <xdr:rowOff>25702</xdr:rowOff>
    </xdr:to>
    <xdr:sp macro="" textlink="">
      <xdr:nvSpPr>
        <xdr:cNvPr id="950" name="AutoShape 3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>
          <a:spLocks noChangeArrowheads="1"/>
        </xdr:cNvSpPr>
      </xdr:nvSpPr>
      <xdr:spPr bwMode="auto">
        <a:xfrm>
          <a:off x="6880300" y="247062910"/>
          <a:ext cx="15001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240</xdr:row>
      <xdr:rowOff>4537</xdr:rowOff>
    </xdr:from>
    <xdr:to>
      <xdr:col>9</xdr:col>
      <xdr:colOff>59305</xdr:colOff>
      <xdr:row>241</xdr:row>
      <xdr:rowOff>12095</xdr:rowOff>
    </xdr:to>
    <xdr:sp macro="" textlink="">
      <xdr:nvSpPr>
        <xdr:cNvPr id="951" name="AutoShape 39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>
          <a:spLocks noChangeArrowheads="1"/>
        </xdr:cNvSpPr>
      </xdr:nvSpPr>
      <xdr:spPr bwMode="auto">
        <a:xfrm>
          <a:off x="9002260" y="247049303"/>
          <a:ext cx="39352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240</xdr:row>
      <xdr:rowOff>30239</xdr:rowOff>
    </xdr:from>
    <xdr:to>
      <xdr:col>17</xdr:col>
      <xdr:colOff>158750</xdr:colOff>
      <xdr:row>240</xdr:row>
      <xdr:rowOff>199571</xdr:rowOff>
    </xdr:to>
    <xdr:sp macro="" textlink="">
      <xdr:nvSpPr>
        <xdr:cNvPr id="952" name="AutoShape 39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>
          <a:spLocks noChangeArrowheads="1"/>
        </xdr:cNvSpPr>
      </xdr:nvSpPr>
      <xdr:spPr bwMode="auto">
        <a:xfrm>
          <a:off x="17059294" y="247075005"/>
          <a:ext cx="294065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240</xdr:row>
      <xdr:rowOff>15121</xdr:rowOff>
    </xdr:from>
    <xdr:to>
      <xdr:col>14</xdr:col>
      <xdr:colOff>51362</xdr:colOff>
      <xdr:row>241</xdr:row>
      <xdr:rowOff>22679</xdr:rowOff>
    </xdr:to>
    <xdr:sp macro="" textlink="">
      <xdr:nvSpPr>
        <xdr:cNvPr id="953" name="AutoShape 39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>
          <a:spLocks noChangeArrowheads="1"/>
        </xdr:cNvSpPr>
      </xdr:nvSpPr>
      <xdr:spPr bwMode="auto">
        <a:xfrm>
          <a:off x="12258498" y="247059887"/>
          <a:ext cx="2626067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240</xdr:row>
      <xdr:rowOff>24192</xdr:rowOff>
    </xdr:from>
    <xdr:to>
      <xdr:col>19</xdr:col>
      <xdr:colOff>143631</xdr:colOff>
      <xdr:row>240</xdr:row>
      <xdr:rowOff>193524</xdr:rowOff>
    </xdr:to>
    <xdr:sp macro="" textlink="">
      <xdr:nvSpPr>
        <xdr:cNvPr id="954" name="AutoShape 39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>
          <a:spLocks noChangeArrowheads="1"/>
        </xdr:cNvSpPr>
      </xdr:nvSpPr>
      <xdr:spPr bwMode="auto">
        <a:xfrm>
          <a:off x="18665693" y="247068958"/>
          <a:ext cx="408876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240</xdr:row>
      <xdr:rowOff>37799</xdr:rowOff>
    </xdr:from>
    <xdr:to>
      <xdr:col>20</xdr:col>
      <xdr:colOff>598714</xdr:colOff>
      <xdr:row>241</xdr:row>
      <xdr:rowOff>3023</xdr:rowOff>
    </xdr:to>
    <xdr:sp macro="" textlink="">
      <xdr:nvSpPr>
        <xdr:cNvPr id="955" name="AutoShape 39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>
          <a:spLocks noChangeArrowheads="1"/>
        </xdr:cNvSpPr>
      </xdr:nvSpPr>
      <xdr:spPr bwMode="auto">
        <a:xfrm>
          <a:off x="19947694" y="247082565"/>
          <a:ext cx="296333" cy="15373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240</xdr:row>
      <xdr:rowOff>31751</xdr:rowOff>
    </xdr:from>
    <xdr:to>
      <xdr:col>24</xdr:col>
      <xdr:colOff>752929</xdr:colOff>
      <xdr:row>240</xdr:row>
      <xdr:rowOff>201083</xdr:rowOff>
    </xdr:to>
    <xdr:sp macro="" textlink="">
      <xdr:nvSpPr>
        <xdr:cNvPr id="956" name="AutoShape 39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>
          <a:spLocks noChangeArrowheads="1"/>
        </xdr:cNvSpPr>
      </xdr:nvSpPr>
      <xdr:spPr bwMode="auto">
        <a:xfrm>
          <a:off x="23068549" y="247076517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256</xdr:row>
      <xdr:rowOff>7560</xdr:rowOff>
    </xdr:from>
    <xdr:to>
      <xdr:col>1</xdr:col>
      <xdr:colOff>719667</xdr:colOff>
      <xdr:row>257</xdr:row>
      <xdr:rowOff>28726</xdr:rowOff>
    </xdr:to>
    <xdr:sp macro="" textlink="">
      <xdr:nvSpPr>
        <xdr:cNvPr id="957" name="AutoShape 39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>
          <a:spLocks noChangeArrowheads="1"/>
        </xdr:cNvSpPr>
      </xdr:nvSpPr>
      <xdr:spPr bwMode="auto">
        <a:xfrm>
          <a:off x="923396" y="250187638"/>
          <a:ext cx="391584" cy="2096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255</xdr:row>
      <xdr:rowOff>188988</xdr:rowOff>
    </xdr:from>
    <xdr:to>
      <xdr:col>3</xdr:col>
      <xdr:colOff>937721</xdr:colOff>
      <xdr:row>257</xdr:row>
      <xdr:rowOff>19654</xdr:rowOff>
    </xdr:to>
    <xdr:sp macro="" textlink="">
      <xdr:nvSpPr>
        <xdr:cNvPr id="958" name="AutoShape 39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>
          <a:spLocks noChangeArrowheads="1"/>
        </xdr:cNvSpPr>
      </xdr:nvSpPr>
      <xdr:spPr bwMode="auto">
        <a:xfrm>
          <a:off x="3049890" y="250180551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255</xdr:row>
      <xdr:rowOff>176893</xdr:rowOff>
    </xdr:from>
    <xdr:to>
      <xdr:col>7</xdr:col>
      <xdr:colOff>530827</xdr:colOff>
      <xdr:row>257</xdr:row>
      <xdr:rowOff>7559</xdr:rowOff>
    </xdr:to>
    <xdr:sp macro="" textlink="">
      <xdr:nvSpPr>
        <xdr:cNvPr id="959" name="AutoShape 39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>
          <a:spLocks noChangeArrowheads="1"/>
        </xdr:cNvSpPr>
      </xdr:nvSpPr>
      <xdr:spPr bwMode="auto">
        <a:xfrm>
          <a:off x="7858500" y="250168456"/>
          <a:ext cx="153421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255</xdr:row>
      <xdr:rowOff>188989</xdr:rowOff>
    </xdr:from>
    <xdr:to>
      <xdr:col>12</xdr:col>
      <xdr:colOff>125442</xdr:colOff>
      <xdr:row>257</xdr:row>
      <xdr:rowOff>19655</xdr:rowOff>
    </xdr:to>
    <xdr:sp macro="" textlink="">
      <xdr:nvSpPr>
        <xdr:cNvPr id="960" name="AutoShape 3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>
          <a:spLocks noChangeArrowheads="1"/>
        </xdr:cNvSpPr>
      </xdr:nvSpPr>
      <xdr:spPr bwMode="auto">
        <a:xfrm>
          <a:off x="12256378" y="250180552"/>
          <a:ext cx="122580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256</xdr:row>
      <xdr:rowOff>7560</xdr:rowOff>
    </xdr:from>
    <xdr:to>
      <xdr:col>15</xdr:col>
      <xdr:colOff>766342</xdr:colOff>
      <xdr:row>256</xdr:row>
      <xdr:rowOff>176892</xdr:rowOff>
    </xdr:to>
    <xdr:sp macro="" textlink="">
      <xdr:nvSpPr>
        <xdr:cNvPr id="961" name="AutoShape 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>
          <a:spLocks noChangeArrowheads="1"/>
        </xdr:cNvSpPr>
      </xdr:nvSpPr>
      <xdr:spPr bwMode="auto">
        <a:xfrm>
          <a:off x="16206387" y="250187638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256</xdr:row>
      <xdr:rowOff>15119</xdr:rowOff>
    </xdr:from>
    <xdr:to>
      <xdr:col>18</xdr:col>
      <xdr:colOff>179346</xdr:colOff>
      <xdr:row>256</xdr:row>
      <xdr:rowOff>184451</xdr:rowOff>
    </xdr:to>
    <xdr:sp macro="" textlink="">
      <xdr:nvSpPr>
        <xdr:cNvPr id="962" name="AutoShape 39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>
          <a:spLocks noChangeArrowheads="1"/>
        </xdr:cNvSpPr>
      </xdr:nvSpPr>
      <xdr:spPr bwMode="auto">
        <a:xfrm>
          <a:off x="17788595" y="250195197"/>
          <a:ext cx="379110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256</xdr:row>
      <xdr:rowOff>4536</xdr:rowOff>
    </xdr:from>
    <xdr:to>
      <xdr:col>19</xdr:col>
      <xdr:colOff>486641</xdr:colOff>
      <xdr:row>257</xdr:row>
      <xdr:rowOff>36286</xdr:rowOff>
    </xdr:to>
    <xdr:sp macro="" textlink="">
      <xdr:nvSpPr>
        <xdr:cNvPr id="963" name="AutoShape 39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>
          <a:spLocks noChangeArrowheads="1"/>
        </xdr:cNvSpPr>
      </xdr:nvSpPr>
      <xdr:spPr bwMode="auto">
        <a:xfrm>
          <a:off x="19121246" y="250184614"/>
          <a:ext cx="296333" cy="2202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256</xdr:row>
      <xdr:rowOff>13419</xdr:rowOff>
    </xdr:from>
    <xdr:to>
      <xdr:col>23</xdr:col>
      <xdr:colOff>453760</xdr:colOff>
      <xdr:row>256</xdr:row>
      <xdr:rowOff>182751</xdr:rowOff>
    </xdr:to>
    <xdr:sp macro="" textlink="">
      <xdr:nvSpPr>
        <xdr:cNvPr id="964" name="AutoShape 39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>
          <a:spLocks noChangeArrowheads="1"/>
        </xdr:cNvSpPr>
      </xdr:nvSpPr>
      <xdr:spPr bwMode="auto">
        <a:xfrm>
          <a:off x="22064927" y="250193497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256</xdr:row>
      <xdr:rowOff>22679</xdr:rowOff>
    </xdr:from>
    <xdr:to>
      <xdr:col>4</xdr:col>
      <xdr:colOff>524062</xdr:colOff>
      <xdr:row>257</xdr:row>
      <xdr:rowOff>1511</xdr:rowOff>
    </xdr:to>
    <xdr:sp macro="" textlink="">
      <xdr:nvSpPr>
        <xdr:cNvPr id="967" name="AutoShape 39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>
          <a:spLocks noChangeArrowheads="1"/>
        </xdr:cNvSpPr>
      </xdr:nvSpPr>
      <xdr:spPr bwMode="auto">
        <a:xfrm>
          <a:off x="5188667" y="250202757"/>
          <a:ext cx="296333" cy="16734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255</xdr:row>
      <xdr:rowOff>188988</xdr:rowOff>
    </xdr:from>
    <xdr:to>
      <xdr:col>5</xdr:col>
      <xdr:colOff>495486</xdr:colOff>
      <xdr:row>257</xdr:row>
      <xdr:rowOff>19654</xdr:rowOff>
    </xdr:to>
    <xdr:sp macro="" textlink="">
      <xdr:nvSpPr>
        <xdr:cNvPr id="968" name="AutoShape 39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>
          <a:spLocks noChangeArrowheads="1"/>
        </xdr:cNvSpPr>
      </xdr:nvSpPr>
      <xdr:spPr bwMode="auto">
        <a:xfrm>
          <a:off x="6129920" y="250180551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255</xdr:row>
      <xdr:rowOff>170844</xdr:rowOff>
    </xdr:from>
    <xdr:to>
      <xdr:col>6</xdr:col>
      <xdr:colOff>336736</xdr:colOff>
      <xdr:row>257</xdr:row>
      <xdr:rowOff>1510</xdr:rowOff>
    </xdr:to>
    <xdr:sp macro="" textlink="">
      <xdr:nvSpPr>
        <xdr:cNvPr id="1008" name="AutoShape 39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>
          <a:spLocks noChangeArrowheads="1"/>
        </xdr:cNvSpPr>
      </xdr:nvSpPr>
      <xdr:spPr bwMode="auto">
        <a:xfrm>
          <a:off x="6814530" y="250162407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234</xdr:row>
      <xdr:rowOff>0</xdr:rowOff>
    </xdr:from>
    <xdr:ext cx="76200" cy="217091"/>
    <xdr:sp macro="" textlink="">
      <xdr:nvSpPr>
        <xdr:cNvPr id="1009" name="Text Box 6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 txBox="1">
          <a:spLocks noChangeArrowheads="1"/>
        </xdr:cNvSpPr>
      </xdr:nvSpPr>
      <xdr:spPr bwMode="auto">
        <a:xfrm>
          <a:off x="17194609" y="245913672"/>
          <a:ext cx="76200" cy="21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234</xdr:row>
      <xdr:rowOff>0</xdr:rowOff>
    </xdr:from>
    <xdr:ext cx="76200" cy="217091"/>
    <xdr:sp macro="" textlink="">
      <xdr:nvSpPr>
        <xdr:cNvPr id="1010" name="Text Box 7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 txBox="1">
          <a:spLocks noChangeArrowheads="1"/>
        </xdr:cNvSpPr>
      </xdr:nvSpPr>
      <xdr:spPr bwMode="auto">
        <a:xfrm>
          <a:off x="17194609" y="245913672"/>
          <a:ext cx="76200" cy="21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234</xdr:row>
      <xdr:rowOff>0</xdr:rowOff>
    </xdr:from>
    <xdr:to>
      <xdr:col>24</xdr:col>
      <xdr:colOff>557893</xdr:colOff>
      <xdr:row>235</xdr:row>
      <xdr:rowOff>27214</xdr:rowOff>
    </xdr:to>
    <xdr:sp macro="" textlink="">
      <xdr:nvSpPr>
        <xdr:cNvPr id="1017" name="AutoShape 39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>
          <a:spLocks noChangeArrowheads="1"/>
        </xdr:cNvSpPr>
      </xdr:nvSpPr>
      <xdr:spPr bwMode="auto">
        <a:xfrm>
          <a:off x="22761633" y="245913672"/>
          <a:ext cx="408213" cy="21573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240</xdr:row>
      <xdr:rowOff>35719</xdr:rowOff>
    </xdr:from>
    <xdr:to>
      <xdr:col>4</xdr:col>
      <xdr:colOff>546364</xdr:colOff>
      <xdr:row>240</xdr:row>
      <xdr:rowOff>205051</xdr:rowOff>
    </xdr:to>
    <xdr:sp macro="" textlink="">
      <xdr:nvSpPr>
        <xdr:cNvPr id="1018" name="AutoShape 39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>
          <a:spLocks noChangeArrowheads="1"/>
        </xdr:cNvSpPr>
      </xdr:nvSpPr>
      <xdr:spPr bwMode="auto">
        <a:xfrm>
          <a:off x="5210969" y="247080485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</xdr:col>
      <xdr:colOff>391583</xdr:colOff>
      <xdr:row>236</xdr:row>
      <xdr:rowOff>0</xdr:rowOff>
    </xdr:from>
    <xdr:to>
      <xdr:col>2</xdr:col>
      <xdr:colOff>541602</xdr:colOff>
      <xdr:row>237</xdr:row>
      <xdr:rowOff>0</xdr:rowOff>
    </xdr:to>
    <xdr:sp macro="" textlink="">
      <xdr:nvSpPr>
        <xdr:cNvPr id="1019" name="AutoShape 39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>
          <a:spLocks noChangeArrowheads="1"/>
        </xdr:cNvSpPr>
      </xdr:nvSpPr>
      <xdr:spPr bwMode="auto">
        <a:xfrm>
          <a:off x="2038614" y="246290703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20</xdr:col>
      <xdr:colOff>148166</xdr:colOff>
      <xdr:row>77</xdr:row>
      <xdr:rowOff>190500</xdr:rowOff>
    </xdr:from>
    <xdr:to>
      <xdr:col>20</xdr:col>
      <xdr:colOff>298185</xdr:colOff>
      <xdr:row>78</xdr:row>
      <xdr:rowOff>0</xdr:rowOff>
    </xdr:to>
    <xdr:sp macro="" textlink="">
      <xdr:nvSpPr>
        <xdr:cNvPr id="1020" name="AutoShape 3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>
          <a:spLocks noChangeArrowheads="1"/>
        </xdr:cNvSpPr>
      </xdr:nvSpPr>
      <xdr:spPr bwMode="auto">
        <a:xfrm>
          <a:off x="19793479" y="243822141"/>
          <a:ext cx="150019" cy="1895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80</xdr:row>
      <xdr:rowOff>0</xdr:rowOff>
    </xdr:from>
    <xdr:to>
      <xdr:col>2</xdr:col>
      <xdr:colOff>541602</xdr:colOff>
      <xdr:row>81</xdr:row>
      <xdr:rowOff>0</xdr:rowOff>
    </xdr:to>
    <xdr:sp macro="" textlink="">
      <xdr:nvSpPr>
        <xdr:cNvPr id="1021" name="AutoShape 39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>
          <a:spLocks noChangeArrowheads="1"/>
        </xdr:cNvSpPr>
      </xdr:nvSpPr>
      <xdr:spPr bwMode="auto">
        <a:xfrm>
          <a:off x="2038614" y="244415469"/>
          <a:ext cx="150019" cy="18851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83</xdr:row>
      <xdr:rowOff>195036</xdr:rowOff>
    </xdr:from>
    <xdr:to>
      <xdr:col>1</xdr:col>
      <xdr:colOff>951328</xdr:colOff>
      <xdr:row>84</xdr:row>
      <xdr:rowOff>202595</xdr:rowOff>
    </xdr:to>
    <xdr:sp macro="" textlink="">
      <xdr:nvSpPr>
        <xdr:cNvPr id="1022" name="AutoShape 39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>
          <a:spLocks noChangeArrowheads="1"/>
        </xdr:cNvSpPr>
      </xdr:nvSpPr>
      <xdr:spPr bwMode="auto">
        <a:xfrm>
          <a:off x="1396622" y="245205817"/>
          <a:ext cx="150019" cy="1865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84</xdr:row>
      <xdr:rowOff>18144</xdr:rowOff>
    </xdr:from>
    <xdr:to>
      <xdr:col>5</xdr:col>
      <xdr:colOff>490198</xdr:colOff>
      <xdr:row>85</xdr:row>
      <xdr:rowOff>18142</xdr:rowOff>
    </xdr:to>
    <xdr:sp macro="" textlink="">
      <xdr:nvSpPr>
        <xdr:cNvPr id="1023" name="AutoShape 39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>
          <a:spLocks noChangeArrowheads="1"/>
        </xdr:cNvSpPr>
      </xdr:nvSpPr>
      <xdr:spPr bwMode="auto">
        <a:xfrm>
          <a:off x="6124632" y="245217441"/>
          <a:ext cx="150019" cy="1885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83</xdr:row>
      <xdr:rowOff>188989</xdr:rowOff>
    </xdr:from>
    <xdr:to>
      <xdr:col>3</xdr:col>
      <xdr:colOff>1279411</xdr:colOff>
      <xdr:row>84</xdr:row>
      <xdr:rowOff>196548</xdr:rowOff>
    </xdr:to>
    <xdr:sp macro="" textlink="">
      <xdr:nvSpPr>
        <xdr:cNvPr id="1024" name="AutoShape 39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>
          <a:spLocks noChangeArrowheads="1"/>
        </xdr:cNvSpPr>
      </xdr:nvSpPr>
      <xdr:spPr bwMode="auto">
        <a:xfrm>
          <a:off x="3391580" y="245199770"/>
          <a:ext cx="150019" cy="1865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84</xdr:row>
      <xdr:rowOff>4536</xdr:rowOff>
    </xdr:from>
    <xdr:to>
      <xdr:col>7</xdr:col>
      <xdr:colOff>351102</xdr:colOff>
      <xdr:row>85</xdr:row>
      <xdr:rowOff>12094</xdr:rowOff>
    </xdr:to>
    <xdr:sp macro="" textlink="">
      <xdr:nvSpPr>
        <xdr:cNvPr id="1025" name="AutoShape 39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>
          <a:spLocks noChangeArrowheads="1"/>
        </xdr:cNvSpPr>
      </xdr:nvSpPr>
      <xdr:spPr bwMode="auto">
        <a:xfrm>
          <a:off x="7682177" y="245203833"/>
          <a:ext cx="15001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84</xdr:row>
      <xdr:rowOff>18144</xdr:rowOff>
    </xdr:from>
    <xdr:to>
      <xdr:col>6</xdr:col>
      <xdr:colOff>402506</xdr:colOff>
      <xdr:row>85</xdr:row>
      <xdr:rowOff>25702</xdr:rowOff>
    </xdr:to>
    <xdr:sp macro="" textlink="">
      <xdr:nvSpPr>
        <xdr:cNvPr id="1026" name="AutoShape 39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>
          <a:spLocks noChangeArrowheads="1"/>
        </xdr:cNvSpPr>
      </xdr:nvSpPr>
      <xdr:spPr bwMode="auto">
        <a:xfrm>
          <a:off x="6880300" y="245217441"/>
          <a:ext cx="15001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84</xdr:row>
      <xdr:rowOff>4537</xdr:rowOff>
    </xdr:from>
    <xdr:to>
      <xdr:col>9</xdr:col>
      <xdr:colOff>59305</xdr:colOff>
      <xdr:row>85</xdr:row>
      <xdr:rowOff>12095</xdr:rowOff>
    </xdr:to>
    <xdr:sp macro="" textlink="">
      <xdr:nvSpPr>
        <xdr:cNvPr id="1027" name="AutoShape 39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>
          <a:spLocks noChangeArrowheads="1"/>
        </xdr:cNvSpPr>
      </xdr:nvSpPr>
      <xdr:spPr bwMode="auto">
        <a:xfrm>
          <a:off x="9002260" y="245203834"/>
          <a:ext cx="39352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84</xdr:row>
      <xdr:rowOff>30239</xdr:rowOff>
    </xdr:from>
    <xdr:to>
      <xdr:col>17</xdr:col>
      <xdr:colOff>158750</xdr:colOff>
      <xdr:row>84</xdr:row>
      <xdr:rowOff>199571</xdr:rowOff>
    </xdr:to>
    <xdr:sp macro="" textlink="">
      <xdr:nvSpPr>
        <xdr:cNvPr id="1028" name="AutoShape 39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>
          <a:spLocks noChangeArrowheads="1"/>
        </xdr:cNvSpPr>
      </xdr:nvSpPr>
      <xdr:spPr bwMode="auto">
        <a:xfrm>
          <a:off x="17059294" y="245229536"/>
          <a:ext cx="294065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84</xdr:row>
      <xdr:rowOff>15121</xdr:rowOff>
    </xdr:from>
    <xdr:to>
      <xdr:col>14</xdr:col>
      <xdr:colOff>51362</xdr:colOff>
      <xdr:row>85</xdr:row>
      <xdr:rowOff>22679</xdr:rowOff>
    </xdr:to>
    <xdr:sp macro="" textlink="">
      <xdr:nvSpPr>
        <xdr:cNvPr id="1029" name="AutoShape 39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>
          <a:spLocks noChangeArrowheads="1"/>
        </xdr:cNvSpPr>
      </xdr:nvSpPr>
      <xdr:spPr bwMode="auto">
        <a:xfrm>
          <a:off x="12258498" y="245214418"/>
          <a:ext cx="2626067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84</xdr:row>
      <xdr:rowOff>24192</xdr:rowOff>
    </xdr:from>
    <xdr:to>
      <xdr:col>19</xdr:col>
      <xdr:colOff>143631</xdr:colOff>
      <xdr:row>84</xdr:row>
      <xdr:rowOff>193524</xdr:rowOff>
    </xdr:to>
    <xdr:sp macro="" textlink="">
      <xdr:nvSpPr>
        <xdr:cNvPr id="1030" name="AutoShape 3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>
          <a:spLocks noChangeArrowheads="1"/>
        </xdr:cNvSpPr>
      </xdr:nvSpPr>
      <xdr:spPr bwMode="auto">
        <a:xfrm>
          <a:off x="18665693" y="245223489"/>
          <a:ext cx="408876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84</xdr:row>
      <xdr:rowOff>37799</xdr:rowOff>
    </xdr:from>
    <xdr:to>
      <xdr:col>20</xdr:col>
      <xdr:colOff>598714</xdr:colOff>
      <xdr:row>85</xdr:row>
      <xdr:rowOff>3023</xdr:rowOff>
    </xdr:to>
    <xdr:sp macro="" textlink="">
      <xdr:nvSpPr>
        <xdr:cNvPr id="1031" name="AutoShape 39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9947694" y="245237096"/>
          <a:ext cx="296333" cy="15374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84</xdr:row>
      <xdr:rowOff>31751</xdr:rowOff>
    </xdr:from>
    <xdr:to>
      <xdr:col>24</xdr:col>
      <xdr:colOff>752929</xdr:colOff>
      <xdr:row>84</xdr:row>
      <xdr:rowOff>201083</xdr:rowOff>
    </xdr:to>
    <xdr:sp macro="" textlink="">
      <xdr:nvSpPr>
        <xdr:cNvPr id="1032" name="AutoShape 39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>
          <a:spLocks noChangeArrowheads="1"/>
        </xdr:cNvSpPr>
      </xdr:nvSpPr>
      <xdr:spPr bwMode="auto">
        <a:xfrm>
          <a:off x="23068549" y="245231048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100</xdr:row>
      <xdr:rowOff>7560</xdr:rowOff>
    </xdr:from>
    <xdr:to>
      <xdr:col>1</xdr:col>
      <xdr:colOff>719667</xdr:colOff>
      <xdr:row>101</xdr:row>
      <xdr:rowOff>28726</xdr:rowOff>
    </xdr:to>
    <xdr:sp macro="" textlink="">
      <xdr:nvSpPr>
        <xdr:cNvPr id="1033" name="AutoShape 3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923396" y="248610060"/>
          <a:ext cx="391584" cy="2096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99</xdr:row>
      <xdr:rowOff>188988</xdr:rowOff>
    </xdr:from>
    <xdr:to>
      <xdr:col>3</xdr:col>
      <xdr:colOff>937721</xdr:colOff>
      <xdr:row>101</xdr:row>
      <xdr:rowOff>19654</xdr:rowOff>
    </xdr:to>
    <xdr:sp macro="" textlink="">
      <xdr:nvSpPr>
        <xdr:cNvPr id="1034" name="AutoShape 39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3049890" y="248602972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99</xdr:row>
      <xdr:rowOff>176893</xdr:rowOff>
    </xdr:from>
    <xdr:to>
      <xdr:col>7</xdr:col>
      <xdr:colOff>530827</xdr:colOff>
      <xdr:row>101</xdr:row>
      <xdr:rowOff>7559</xdr:rowOff>
    </xdr:to>
    <xdr:sp macro="" textlink="">
      <xdr:nvSpPr>
        <xdr:cNvPr id="1035" name="AutoShape 39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>
          <a:spLocks noChangeArrowheads="1"/>
        </xdr:cNvSpPr>
      </xdr:nvSpPr>
      <xdr:spPr bwMode="auto">
        <a:xfrm>
          <a:off x="7858500" y="248590877"/>
          <a:ext cx="153421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99</xdr:row>
      <xdr:rowOff>188989</xdr:rowOff>
    </xdr:from>
    <xdr:to>
      <xdr:col>12</xdr:col>
      <xdr:colOff>125442</xdr:colOff>
      <xdr:row>101</xdr:row>
      <xdr:rowOff>19655</xdr:rowOff>
    </xdr:to>
    <xdr:sp macro="" textlink="">
      <xdr:nvSpPr>
        <xdr:cNvPr id="1036" name="AutoShape 39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12256378" y="248602973"/>
          <a:ext cx="122580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100</xdr:row>
      <xdr:rowOff>7560</xdr:rowOff>
    </xdr:from>
    <xdr:to>
      <xdr:col>15</xdr:col>
      <xdr:colOff>766342</xdr:colOff>
      <xdr:row>100</xdr:row>
      <xdr:rowOff>176892</xdr:rowOff>
    </xdr:to>
    <xdr:sp macro="" textlink="">
      <xdr:nvSpPr>
        <xdr:cNvPr id="1037" name="AutoShape 39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16206387" y="2486100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100</xdr:row>
      <xdr:rowOff>15119</xdr:rowOff>
    </xdr:from>
    <xdr:to>
      <xdr:col>18</xdr:col>
      <xdr:colOff>179346</xdr:colOff>
      <xdr:row>100</xdr:row>
      <xdr:rowOff>184451</xdr:rowOff>
    </xdr:to>
    <xdr:sp macro="" textlink="">
      <xdr:nvSpPr>
        <xdr:cNvPr id="1038" name="AutoShape 39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>
          <a:spLocks noChangeArrowheads="1"/>
        </xdr:cNvSpPr>
      </xdr:nvSpPr>
      <xdr:spPr bwMode="auto">
        <a:xfrm>
          <a:off x="17788595" y="248617619"/>
          <a:ext cx="379110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100</xdr:row>
      <xdr:rowOff>4536</xdr:rowOff>
    </xdr:from>
    <xdr:to>
      <xdr:col>19</xdr:col>
      <xdr:colOff>486641</xdr:colOff>
      <xdr:row>101</xdr:row>
      <xdr:rowOff>36286</xdr:rowOff>
    </xdr:to>
    <xdr:sp macro="" textlink="">
      <xdr:nvSpPr>
        <xdr:cNvPr id="1039" name="AutoShape 39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>
          <a:spLocks noChangeArrowheads="1"/>
        </xdr:cNvSpPr>
      </xdr:nvSpPr>
      <xdr:spPr bwMode="auto">
        <a:xfrm>
          <a:off x="19121246" y="248607036"/>
          <a:ext cx="296333" cy="2202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100</xdr:row>
      <xdr:rowOff>13419</xdr:rowOff>
    </xdr:from>
    <xdr:to>
      <xdr:col>23</xdr:col>
      <xdr:colOff>453760</xdr:colOff>
      <xdr:row>100</xdr:row>
      <xdr:rowOff>182751</xdr:rowOff>
    </xdr:to>
    <xdr:sp macro="" textlink="">
      <xdr:nvSpPr>
        <xdr:cNvPr id="1040" name="AutoShape 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22064927" y="2486159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100</xdr:row>
      <xdr:rowOff>22679</xdr:rowOff>
    </xdr:from>
    <xdr:to>
      <xdr:col>4</xdr:col>
      <xdr:colOff>524062</xdr:colOff>
      <xdr:row>101</xdr:row>
      <xdr:rowOff>1511</xdr:rowOff>
    </xdr:to>
    <xdr:sp macro="" textlink="">
      <xdr:nvSpPr>
        <xdr:cNvPr id="1041" name="AutoShape 39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5188667" y="248625179"/>
          <a:ext cx="296333" cy="16734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99</xdr:row>
      <xdr:rowOff>188988</xdr:rowOff>
    </xdr:from>
    <xdr:to>
      <xdr:col>5</xdr:col>
      <xdr:colOff>495486</xdr:colOff>
      <xdr:row>101</xdr:row>
      <xdr:rowOff>19654</xdr:rowOff>
    </xdr:to>
    <xdr:sp macro="" textlink="">
      <xdr:nvSpPr>
        <xdr:cNvPr id="1042" name="AutoShape 39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6129920" y="248602972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99</xdr:row>
      <xdr:rowOff>170844</xdr:rowOff>
    </xdr:from>
    <xdr:to>
      <xdr:col>6</xdr:col>
      <xdr:colOff>336736</xdr:colOff>
      <xdr:row>101</xdr:row>
      <xdr:rowOff>1510</xdr:rowOff>
    </xdr:to>
    <xdr:sp macro="" textlink="">
      <xdr:nvSpPr>
        <xdr:cNvPr id="1043" name="AutoShape 3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6814530" y="248584828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78</xdr:row>
      <xdr:rowOff>0</xdr:rowOff>
    </xdr:from>
    <xdr:ext cx="76200" cy="227014"/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 txBox="1">
          <a:spLocks noChangeArrowheads="1"/>
        </xdr:cNvSpPr>
      </xdr:nvSpPr>
      <xdr:spPr bwMode="auto">
        <a:xfrm>
          <a:off x="17194609" y="244008672"/>
          <a:ext cx="76200" cy="227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78</xdr:row>
      <xdr:rowOff>0</xdr:rowOff>
    </xdr:from>
    <xdr:ext cx="76200" cy="227014"/>
    <xdr:sp macro="" textlink="">
      <xdr:nvSpPr>
        <xdr:cNvPr id="1045" name="Text Box 7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 txBox="1">
          <a:spLocks noChangeArrowheads="1"/>
        </xdr:cNvSpPr>
      </xdr:nvSpPr>
      <xdr:spPr bwMode="auto">
        <a:xfrm>
          <a:off x="17194609" y="244008672"/>
          <a:ext cx="76200" cy="2270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78</xdr:row>
      <xdr:rowOff>0</xdr:rowOff>
    </xdr:from>
    <xdr:to>
      <xdr:col>24</xdr:col>
      <xdr:colOff>557893</xdr:colOff>
      <xdr:row>79</xdr:row>
      <xdr:rowOff>27214</xdr:rowOff>
    </xdr:to>
    <xdr:sp macro="" textlink="">
      <xdr:nvSpPr>
        <xdr:cNvPr id="1046" name="AutoShape 39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>
          <a:spLocks noChangeArrowheads="1"/>
        </xdr:cNvSpPr>
      </xdr:nvSpPr>
      <xdr:spPr bwMode="auto">
        <a:xfrm>
          <a:off x="22761633" y="244010657"/>
          <a:ext cx="408213" cy="223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84</xdr:row>
      <xdr:rowOff>35719</xdr:rowOff>
    </xdr:from>
    <xdr:to>
      <xdr:col>4</xdr:col>
      <xdr:colOff>546364</xdr:colOff>
      <xdr:row>84</xdr:row>
      <xdr:rowOff>205051</xdr:rowOff>
    </xdr:to>
    <xdr:sp macro="" textlink="">
      <xdr:nvSpPr>
        <xdr:cNvPr id="1047" name="AutoShape 39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>
          <a:spLocks noChangeArrowheads="1"/>
        </xdr:cNvSpPr>
      </xdr:nvSpPr>
      <xdr:spPr bwMode="auto">
        <a:xfrm>
          <a:off x="5210969" y="245235016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20</xdr:col>
      <xdr:colOff>148166</xdr:colOff>
      <xdr:row>154</xdr:row>
      <xdr:rowOff>0</xdr:rowOff>
    </xdr:from>
    <xdr:to>
      <xdr:col>20</xdr:col>
      <xdr:colOff>298185</xdr:colOff>
      <xdr:row>154</xdr:row>
      <xdr:rowOff>0</xdr:rowOff>
    </xdr:to>
    <xdr:sp macro="" textlink="">
      <xdr:nvSpPr>
        <xdr:cNvPr id="1048" name="AutoShape 39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>
          <a:spLocks noChangeArrowheads="1"/>
        </xdr:cNvSpPr>
      </xdr:nvSpPr>
      <xdr:spPr bwMode="auto">
        <a:xfrm>
          <a:off x="19793479" y="260826250"/>
          <a:ext cx="150019" cy="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156</xdr:row>
      <xdr:rowOff>0</xdr:rowOff>
    </xdr:from>
    <xdr:to>
      <xdr:col>2</xdr:col>
      <xdr:colOff>541602</xdr:colOff>
      <xdr:row>157</xdr:row>
      <xdr:rowOff>0</xdr:rowOff>
    </xdr:to>
    <xdr:sp macro="" textlink="">
      <xdr:nvSpPr>
        <xdr:cNvPr id="1049" name="AutoShape 39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>
          <a:spLocks noChangeArrowheads="1"/>
        </xdr:cNvSpPr>
      </xdr:nvSpPr>
      <xdr:spPr bwMode="auto">
        <a:xfrm>
          <a:off x="2038614" y="261203281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159</xdr:row>
      <xdr:rowOff>195036</xdr:rowOff>
    </xdr:from>
    <xdr:to>
      <xdr:col>1</xdr:col>
      <xdr:colOff>951328</xdr:colOff>
      <xdr:row>160</xdr:row>
      <xdr:rowOff>202595</xdr:rowOff>
    </xdr:to>
    <xdr:sp macro="" textlink="">
      <xdr:nvSpPr>
        <xdr:cNvPr id="1050" name="AutoShape 3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396622" y="261963864"/>
          <a:ext cx="150019" cy="1865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160</xdr:row>
      <xdr:rowOff>18144</xdr:rowOff>
    </xdr:from>
    <xdr:to>
      <xdr:col>5</xdr:col>
      <xdr:colOff>490198</xdr:colOff>
      <xdr:row>161</xdr:row>
      <xdr:rowOff>18142</xdr:rowOff>
    </xdr:to>
    <xdr:sp macro="" textlink="">
      <xdr:nvSpPr>
        <xdr:cNvPr id="1051" name="AutoShape 39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>
          <a:spLocks noChangeArrowheads="1"/>
        </xdr:cNvSpPr>
      </xdr:nvSpPr>
      <xdr:spPr bwMode="auto">
        <a:xfrm>
          <a:off x="6124632" y="261975488"/>
          <a:ext cx="150019" cy="1885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159</xdr:row>
      <xdr:rowOff>188989</xdr:rowOff>
    </xdr:from>
    <xdr:to>
      <xdr:col>3</xdr:col>
      <xdr:colOff>1279411</xdr:colOff>
      <xdr:row>160</xdr:row>
      <xdr:rowOff>196548</xdr:rowOff>
    </xdr:to>
    <xdr:sp macro="" textlink="">
      <xdr:nvSpPr>
        <xdr:cNvPr id="1052" name="AutoShape 39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>
          <a:spLocks noChangeArrowheads="1"/>
        </xdr:cNvSpPr>
      </xdr:nvSpPr>
      <xdr:spPr bwMode="auto">
        <a:xfrm>
          <a:off x="3391580" y="261957817"/>
          <a:ext cx="150019" cy="1865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160</xdr:row>
      <xdr:rowOff>4536</xdr:rowOff>
    </xdr:from>
    <xdr:to>
      <xdr:col>7</xdr:col>
      <xdr:colOff>351102</xdr:colOff>
      <xdr:row>161</xdr:row>
      <xdr:rowOff>12094</xdr:rowOff>
    </xdr:to>
    <xdr:sp macro="" textlink="">
      <xdr:nvSpPr>
        <xdr:cNvPr id="1053" name="AutoShape 3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7682177" y="261961880"/>
          <a:ext cx="15001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160</xdr:row>
      <xdr:rowOff>18144</xdr:rowOff>
    </xdr:from>
    <xdr:to>
      <xdr:col>6</xdr:col>
      <xdr:colOff>402506</xdr:colOff>
      <xdr:row>161</xdr:row>
      <xdr:rowOff>25702</xdr:rowOff>
    </xdr:to>
    <xdr:sp macro="" textlink="">
      <xdr:nvSpPr>
        <xdr:cNvPr id="1054" name="AutoShape 39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>
          <a:spLocks noChangeArrowheads="1"/>
        </xdr:cNvSpPr>
      </xdr:nvSpPr>
      <xdr:spPr bwMode="auto">
        <a:xfrm>
          <a:off x="6880300" y="261975488"/>
          <a:ext cx="15001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160</xdr:row>
      <xdr:rowOff>4537</xdr:rowOff>
    </xdr:from>
    <xdr:to>
      <xdr:col>9</xdr:col>
      <xdr:colOff>59305</xdr:colOff>
      <xdr:row>161</xdr:row>
      <xdr:rowOff>12095</xdr:rowOff>
    </xdr:to>
    <xdr:sp macro="" textlink="">
      <xdr:nvSpPr>
        <xdr:cNvPr id="1055" name="AutoShape 39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>
          <a:spLocks noChangeArrowheads="1"/>
        </xdr:cNvSpPr>
      </xdr:nvSpPr>
      <xdr:spPr bwMode="auto">
        <a:xfrm>
          <a:off x="9002260" y="261961881"/>
          <a:ext cx="393529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160</xdr:row>
      <xdr:rowOff>30239</xdr:rowOff>
    </xdr:from>
    <xdr:to>
      <xdr:col>17</xdr:col>
      <xdr:colOff>158750</xdr:colOff>
      <xdr:row>160</xdr:row>
      <xdr:rowOff>199571</xdr:rowOff>
    </xdr:to>
    <xdr:sp macro="" textlink="">
      <xdr:nvSpPr>
        <xdr:cNvPr id="1056" name="AutoShape 39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>
          <a:spLocks noChangeArrowheads="1"/>
        </xdr:cNvSpPr>
      </xdr:nvSpPr>
      <xdr:spPr bwMode="auto">
        <a:xfrm>
          <a:off x="17059294" y="261987583"/>
          <a:ext cx="294065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160</xdr:row>
      <xdr:rowOff>15121</xdr:rowOff>
    </xdr:from>
    <xdr:to>
      <xdr:col>14</xdr:col>
      <xdr:colOff>51362</xdr:colOff>
      <xdr:row>161</xdr:row>
      <xdr:rowOff>22679</xdr:rowOff>
    </xdr:to>
    <xdr:sp macro="" textlink="">
      <xdr:nvSpPr>
        <xdr:cNvPr id="1057" name="AutoShape 39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>
          <a:spLocks noChangeArrowheads="1"/>
        </xdr:cNvSpPr>
      </xdr:nvSpPr>
      <xdr:spPr bwMode="auto">
        <a:xfrm>
          <a:off x="12258498" y="261972465"/>
          <a:ext cx="2626067" cy="19607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160</xdr:row>
      <xdr:rowOff>24192</xdr:rowOff>
    </xdr:from>
    <xdr:to>
      <xdr:col>19</xdr:col>
      <xdr:colOff>143631</xdr:colOff>
      <xdr:row>160</xdr:row>
      <xdr:rowOff>193524</xdr:rowOff>
    </xdr:to>
    <xdr:sp macro="" textlink="">
      <xdr:nvSpPr>
        <xdr:cNvPr id="1058" name="AutoShape 39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>
          <a:spLocks noChangeArrowheads="1"/>
        </xdr:cNvSpPr>
      </xdr:nvSpPr>
      <xdr:spPr bwMode="auto">
        <a:xfrm>
          <a:off x="18665693" y="261981536"/>
          <a:ext cx="408876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160</xdr:row>
      <xdr:rowOff>37799</xdr:rowOff>
    </xdr:from>
    <xdr:to>
      <xdr:col>20</xdr:col>
      <xdr:colOff>598714</xdr:colOff>
      <xdr:row>161</xdr:row>
      <xdr:rowOff>3023</xdr:rowOff>
    </xdr:to>
    <xdr:sp macro="" textlink="">
      <xdr:nvSpPr>
        <xdr:cNvPr id="1059" name="AutoShape 39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>
          <a:spLocks noChangeArrowheads="1"/>
        </xdr:cNvSpPr>
      </xdr:nvSpPr>
      <xdr:spPr bwMode="auto">
        <a:xfrm>
          <a:off x="19947694" y="261995143"/>
          <a:ext cx="296333" cy="15373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160</xdr:row>
      <xdr:rowOff>31751</xdr:rowOff>
    </xdr:from>
    <xdr:to>
      <xdr:col>24</xdr:col>
      <xdr:colOff>752929</xdr:colOff>
      <xdr:row>160</xdr:row>
      <xdr:rowOff>201083</xdr:rowOff>
    </xdr:to>
    <xdr:sp macro="" textlink="">
      <xdr:nvSpPr>
        <xdr:cNvPr id="1060" name="AutoShape 3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>
          <a:spLocks noChangeArrowheads="1"/>
        </xdr:cNvSpPr>
      </xdr:nvSpPr>
      <xdr:spPr bwMode="auto">
        <a:xfrm>
          <a:off x="23068549" y="261989095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176</xdr:row>
      <xdr:rowOff>7560</xdr:rowOff>
    </xdr:from>
    <xdr:to>
      <xdr:col>1</xdr:col>
      <xdr:colOff>719667</xdr:colOff>
      <xdr:row>177</xdr:row>
      <xdr:rowOff>28726</xdr:rowOff>
    </xdr:to>
    <xdr:sp macro="" textlink="">
      <xdr:nvSpPr>
        <xdr:cNvPr id="1061" name="AutoShape 39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>
          <a:spLocks noChangeArrowheads="1"/>
        </xdr:cNvSpPr>
      </xdr:nvSpPr>
      <xdr:spPr bwMode="auto">
        <a:xfrm>
          <a:off x="923396" y="265100216"/>
          <a:ext cx="391584" cy="2096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175</xdr:row>
      <xdr:rowOff>188988</xdr:rowOff>
    </xdr:from>
    <xdr:to>
      <xdr:col>3</xdr:col>
      <xdr:colOff>937721</xdr:colOff>
      <xdr:row>177</xdr:row>
      <xdr:rowOff>19654</xdr:rowOff>
    </xdr:to>
    <xdr:sp macro="" textlink="">
      <xdr:nvSpPr>
        <xdr:cNvPr id="1062" name="AutoShape 39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>
          <a:spLocks noChangeArrowheads="1"/>
        </xdr:cNvSpPr>
      </xdr:nvSpPr>
      <xdr:spPr bwMode="auto">
        <a:xfrm>
          <a:off x="3049890" y="265093129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175</xdr:row>
      <xdr:rowOff>176893</xdr:rowOff>
    </xdr:from>
    <xdr:to>
      <xdr:col>7</xdr:col>
      <xdr:colOff>530827</xdr:colOff>
      <xdr:row>177</xdr:row>
      <xdr:rowOff>7559</xdr:rowOff>
    </xdr:to>
    <xdr:sp macro="" textlink="">
      <xdr:nvSpPr>
        <xdr:cNvPr id="1063" name="AutoShape 39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>
          <a:spLocks noChangeArrowheads="1"/>
        </xdr:cNvSpPr>
      </xdr:nvSpPr>
      <xdr:spPr bwMode="auto">
        <a:xfrm>
          <a:off x="7858500" y="265081034"/>
          <a:ext cx="153421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175</xdr:row>
      <xdr:rowOff>188989</xdr:rowOff>
    </xdr:from>
    <xdr:to>
      <xdr:col>12</xdr:col>
      <xdr:colOff>125442</xdr:colOff>
      <xdr:row>177</xdr:row>
      <xdr:rowOff>19655</xdr:rowOff>
    </xdr:to>
    <xdr:sp macro="" textlink="">
      <xdr:nvSpPr>
        <xdr:cNvPr id="1064" name="AutoShape 39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>
          <a:spLocks noChangeArrowheads="1"/>
        </xdr:cNvSpPr>
      </xdr:nvSpPr>
      <xdr:spPr bwMode="auto">
        <a:xfrm>
          <a:off x="12256378" y="265093130"/>
          <a:ext cx="122580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176</xdr:row>
      <xdr:rowOff>7560</xdr:rowOff>
    </xdr:from>
    <xdr:to>
      <xdr:col>15</xdr:col>
      <xdr:colOff>766342</xdr:colOff>
      <xdr:row>176</xdr:row>
      <xdr:rowOff>176892</xdr:rowOff>
    </xdr:to>
    <xdr:sp macro="" textlink="">
      <xdr:nvSpPr>
        <xdr:cNvPr id="1065" name="AutoShape 39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>
          <a:spLocks noChangeArrowheads="1"/>
        </xdr:cNvSpPr>
      </xdr:nvSpPr>
      <xdr:spPr bwMode="auto">
        <a:xfrm>
          <a:off x="16206387" y="265100216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176</xdr:row>
      <xdr:rowOff>15119</xdr:rowOff>
    </xdr:from>
    <xdr:to>
      <xdr:col>18</xdr:col>
      <xdr:colOff>179346</xdr:colOff>
      <xdr:row>176</xdr:row>
      <xdr:rowOff>184451</xdr:rowOff>
    </xdr:to>
    <xdr:sp macro="" textlink="">
      <xdr:nvSpPr>
        <xdr:cNvPr id="1066" name="AutoShape 39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>
          <a:spLocks noChangeArrowheads="1"/>
        </xdr:cNvSpPr>
      </xdr:nvSpPr>
      <xdr:spPr bwMode="auto">
        <a:xfrm>
          <a:off x="17788595" y="265107775"/>
          <a:ext cx="379110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176</xdr:row>
      <xdr:rowOff>4536</xdr:rowOff>
    </xdr:from>
    <xdr:to>
      <xdr:col>19</xdr:col>
      <xdr:colOff>486641</xdr:colOff>
      <xdr:row>177</xdr:row>
      <xdr:rowOff>36286</xdr:rowOff>
    </xdr:to>
    <xdr:sp macro="" textlink="">
      <xdr:nvSpPr>
        <xdr:cNvPr id="1067" name="AutoShape 39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>
          <a:spLocks noChangeArrowheads="1"/>
        </xdr:cNvSpPr>
      </xdr:nvSpPr>
      <xdr:spPr bwMode="auto">
        <a:xfrm>
          <a:off x="19121246" y="265097192"/>
          <a:ext cx="296333" cy="2202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176</xdr:row>
      <xdr:rowOff>13419</xdr:rowOff>
    </xdr:from>
    <xdr:to>
      <xdr:col>23</xdr:col>
      <xdr:colOff>453760</xdr:colOff>
      <xdr:row>176</xdr:row>
      <xdr:rowOff>182751</xdr:rowOff>
    </xdr:to>
    <xdr:sp macro="" textlink="">
      <xdr:nvSpPr>
        <xdr:cNvPr id="1068" name="AutoShape 39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>
          <a:spLocks noChangeArrowheads="1"/>
        </xdr:cNvSpPr>
      </xdr:nvSpPr>
      <xdr:spPr bwMode="auto">
        <a:xfrm>
          <a:off x="22064927" y="265106075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176</xdr:row>
      <xdr:rowOff>22679</xdr:rowOff>
    </xdr:from>
    <xdr:to>
      <xdr:col>4</xdr:col>
      <xdr:colOff>524062</xdr:colOff>
      <xdr:row>177</xdr:row>
      <xdr:rowOff>1511</xdr:rowOff>
    </xdr:to>
    <xdr:sp macro="" textlink="">
      <xdr:nvSpPr>
        <xdr:cNvPr id="1069" name="AutoShape 39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>
          <a:spLocks noChangeArrowheads="1"/>
        </xdr:cNvSpPr>
      </xdr:nvSpPr>
      <xdr:spPr bwMode="auto">
        <a:xfrm>
          <a:off x="5188667" y="265115335"/>
          <a:ext cx="296333" cy="16734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175</xdr:row>
      <xdr:rowOff>188988</xdr:rowOff>
    </xdr:from>
    <xdr:to>
      <xdr:col>5</xdr:col>
      <xdr:colOff>495486</xdr:colOff>
      <xdr:row>177</xdr:row>
      <xdr:rowOff>19654</xdr:rowOff>
    </xdr:to>
    <xdr:sp macro="" textlink="">
      <xdr:nvSpPr>
        <xdr:cNvPr id="1070" name="AutoShape 3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>
          <a:spLocks noChangeArrowheads="1"/>
        </xdr:cNvSpPr>
      </xdr:nvSpPr>
      <xdr:spPr bwMode="auto">
        <a:xfrm>
          <a:off x="6129920" y="265093129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175</xdr:row>
      <xdr:rowOff>170844</xdr:rowOff>
    </xdr:from>
    <xdr:to>
      <xdr:col>6</xdr:col>
      <xdr:colOff>336736</xdr:colOff>
      <xdr:row>177</xdr:row>
      <xdr:rowOff>1510</xdr:rowOff>
    </xdr:to>
    <xdr:sp macro="" textlink="">
      <xdr:nvSpPr>
        <xdr:cNvPr id="1071" name="AutoShape 39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>
          <a:spLocks noChangeArrowheads="1"/>
        </xdr:cNvSpPr>
      </xdr:nvSpPr>
      <xdr:spPr bwMode="auto">
        <a:xfrm>
          <a:off x="6814530" y="265074985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154</xdr:row>
      <xdr:rowOff>0</xdr:rowOff>
    </xdr:from>
    <xdr:ext cx="76200" cy="217092"/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 txBox="1">
          <a:spLocks noChangeArrowheads="1"/>
        </xdr:cNvSpPr>
      </xdr:nvSpPr>
      <xdr:spPr bwMode="auto">
        <a:xfrm>
          <a:off x="17194609" y="260826250"/>
          <a:ext cx="76200" cy="217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154</xdr:row>
      <xdr:rowOff>0</xdr:rowOff>
    </xdr:from>
    <xdr:ext cx="76200" cy="217092"/>
    <xdr:sp macro="" textlink="">
      <xdr:nvSpPr>
        <xdr:cNvPr id="1073" name="Text Box 7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 txBox="1">
          <a:spLocks noChangeArrowheads="1"/>
        </xdr:cNvSpPr>
      </xdr:nvSpPr>
      <xdr:spPr bwMode="auto">
        <a:xfrm>
          <a:off x="17194609" y="260826250"/>
          <a:ext cx="76200" cy="2170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154</xdr:row>
      <xdr:rowOff>0</xdr:rowOff>
    </xdr:from>
    <xdr:to>
      <xdr:col>24</xdr:col>
      <xdr:colOff>557893</xdr:colOff>
      <xdr:row>155</xdr:row>
      <xdr:rowOff>27214</xdr:rowOff>
    </xdr:to>
    <xdr:sp macro="" textlink="">
      <xdr:nvSpPr>
        <xdr:cNvPr id="1074" name="AutoShape 39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>
          <a:spLocks noChangeArrowheads="1"/>
        </xdr:cNvSpPr>
      </xdr:nvSpPr>
      <xdr:spPr bwMode="auto">
        <a:xfrm>
          <a:off x="22761633" y="260826250"/>
          <a:ext cx="408213" cy="21573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160</xdr:row>
      <xdr:rowOff>35719</xdr:rowOff>
    </xdr:from>
    <xdr:to>
      <xdr:col>4</xdr:col>
      <xdr:colOff>546364</xdr:colOff>
      <xdr:row>160</xdr:row>
      <xdr:rowOff>205051</xdr:rowOff>
    </xdr:to>
    <xdr:sp macro="" textlink="">
      <xdr:nvSpPr>
        <xdr:cNvPr id="1075" name="AutoShape 39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>
          <a:spLocks noChangeArrowheads="1"/>
        </xdr:cNvSpPr>
      </xdr:nvSpPr>
      <xdr:spPr bwMode="auto">
        <a:xfrm>
          <a:off x="5210969" y="261993063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</xdr:col>
      <xdr:colOff>391583</xdr:colOff>
      <xdr:row>156</xdr:row>
      <xdr:rowOff>0</xdr:rowOff>
    </xdr:from>
    <xdr:to>
      <xdr:col>2</xdr:col>
      <xdr:colOff>541602</xdr:colOff>
      <xdr:row>157</xdr:row>
      <xdr:rowOff>0</xdr:rowOff>
    </xdr:to>
    <xdr:sp macro="" textlink="">
      <xdr:nvSpPr>
        <xdr:cNvPr id="1076" name="AutoShape 39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>
          <a:spLocks noChangeArrowheads="1"/>
        </xdr:cNvSpPr>
      </xdr:nvSpPr>
      <xdr:spPr bwMode="auto">
        <a:xfrm>
          <a:off x="2038614" y="261203281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</xdr:col>
      <xdr:colOff>391583</xdr:colOff>
      <xdr:row>476</xdr:row>
      <xdr:rowOff>0</xdr:rowOff>
    </xdr:from>
    <xdr:to>
      <xdr:col>2</xdr:col>
      <xdr:colOff>541602</xdr:colOff>
      <xdr:row>477</xdr:row>
      <xdr:rowOff>0</xdr:rowOff>
    </xdr:to>
    <xdr:sp macro="" textlink="">
      <xdr:nvSpPr>
        <xdr:cNvPr id="1077" name="AutoShape 39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>
          <a:spLocks noChangeArrowheads="1"/>
        </xdr:cNvSpPr>
      </xdr:nvSpPr>
      <xdr:spPr bwMode="auto">
        <a:xfrm>
          <a:off x="2038614" y="170189922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479</xdr:row>
      <xdr:rowOff>195036</xdr:rowOff>
    </xdr:from>
    <xdr:to>
      <xdr:col>1</xdr:col>
      <xdr:colOff>951328</xdr:colOff>
      <xdr:row>480</xdr:row>
      <xdr:rowOff>202595</xdr:rowOff>
    </xdr:to>
    <xdr:sp macro="" textlink="">
      <xdr:nvSpPr>
        <xdr:cNvPr id="1078" name="AutoShape 39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>
          <a:spLocks noChangeArrowheads="1"/>
        </xdr:cNvSpPr>
      </xdr:nvSpPr>
      <xdr:spPr bwMode="auto">
        <a:xfrm>
          <a:off x="1396622" y="171119177"/>
          <a:ext cx="150019" cy="18654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480</xdr:row>
      <xdr:rowOff>18144</xdr:rowOff>
    </xdr:from>
    <xdr:to>
      <xdr:col>5</xdr:col>
      <xdr:colOff>490198</xdr:colOff>
      <xdr:row>481</xdr:row>
      <xdr:rowOff>18142</xdr:rowOff>
    </xdr:to>
    <xdr:sp macro="" textlink="">
      <xdr:nvSpPr>
        <xdr:cNvPr id="1079" name="AutoShape 39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>
          <a:spLocks noChangeArrowheads="1"/>
        </xdr:cNvSpPr>
      </xdr:nvSpPr>
      <xdr:spPr bwMode="auto">
        <a:xfrm>
          <a:off x="6124632" y="171130800"/>
          <a:ext cx="150019" cy="1885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479</xdr:row>
      <xdr:rowOff>188989</xdr:rowOff>
    </xdr:from>
    <xdr:to>
      <xdr:col>3</xdr:col>
      <xdr:colOff>1279411</xdr:colOff>
      <xdr:row>480</xdr:row>
      <xdr:rowOff>196548</xdr:rowOff>
    </xdr:to>
    <xdr:sp macro="" textlink="">
      <xdr:nvSpPr>
        <xdr:cNvPr id="1080" name="AutoShape 3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>
          <a:spLocks noChangeArrowheads="1"/>
        </xdr:cNvSpPr>
      </xdr:nvSpPr>
      <xdr:spPr bwMode="auto">
        <a:xfrm>
          <a:off x="3391580" y="171113130"/>
          <a:ext cx="150019" cy="18654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480</xdr:row>
      <xdr:rowOff>4536</xdr:rowOff>
    </xdr:from>
    <xdr:to>
      <xdr:col>7</xdr:col>
      <xdr:colOff>351102</xdr:colOff>
      <xdr:row>481</xdr:row>
      <xdr:rowOff>12094</xdr:rowOff>
    </xdr:to>
    <xdr:sp macro="" textlink="">
      <xdr:nvSpPr>
        <xdr:cNvPr id="1081" name="AutoShape 39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>
          <a:spLocks noChangeArrowheads="1"/>
        </xdr:cNvSpPr>
      </xdr:nvSpPr>
      <xdr:spPr bwMode="auto">
        <a:xfrm>
          <a:off x="7682177" y="171117192"/>
          <a:ext cx="15001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480</xdr:row>
      <xdr:rowOff>18144</xdr:rowOff>
    </xdr:from>
    <xdr:to>
      <xdr:col>6</xdr:col>
      <xdr:colOff>402506</xdr:colOff>
      <xdr:row>481</xdr:row>
      <xdr:rowOff>25702</xdr:rowOff>
    </xdr:to>
    <xdr:sp macro="" textlink="">
      <xdr:nvSpPr>
        <xdr:cNvPr id="1082" name="AutoShape 39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>
          <a:spLocks noChangeArrowheads="1"/>
        </xdr:cNvSpPr>
      </xdr:nvSpPr>
      <xdr:spPr bwMode="auto">
        <a:xfrm>
          <a:off x="6880300" y="171130800"/>
          <a:ext cx="15001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480</xdr:row>
      <xdr:rowOff>4537</xdr:rowOff>
    </xdr:from>
    <xdr:to>
      <xdr:col>9</xdr:col>
      <xdr:colOff>59305</xdr:colOff>
      <xdr:row>481</xdr:row>
      <xdr:rowOff>12095</xdr:rowOff>
    </xdr:to>
    <xdr:sp macro="" textlink="">
      <xdr:nvSpPr>
        <xdr:cNvPr id="1083" name="AutoShape 39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>
          <a:spLocks noChangeArrowheads="1"/>
        </xdr:cNvSpPr>
      </xdr:nvSpPr>
      <xdr:spPr bwMode="auto">
        <a:xfrm>
          <a:off x="9002260" y="171117193"/>
          <a:ext cx="39352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480</xdr:row>
      <xdr:rowOff>30239</xdr:rowOff>
    </xdr:from>
    <xdr:to>
      <xdr:col>17</xdr:col>
      <xdr:colOff>158750</xdr:colOff>
      <xdr:row>480</xdr:row>
      <xdr:rowOff>199571</xdr:rowOff>
    </xdr:to>
    <xdr:sp macro="" textlink="">
      <xdr:nvSpPr>
        <xdr:cNvPr id="1084" name="AutoShape 39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>
          <a:spLocks noChangeArrowheads="1"/>
        </xdr:cNvSpPr>
      </xdr:nvSpPr>
      <xdr:spPr bwMode="auto">
        <a:xfrm>
          <a:off x="17059294" y="171142895"/>
          <a:ext cx="294065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480</xdr:row>
      <xdr:rowOff>15121</xdr:rowOff>
    </xdr:from>
    <xdr:to>
      <xdr:col>14</xdr:col>
      <xdr:colOff>51362</xdr:colOff>
      <xdr:row>481</xdr:row>
      <xdr:rowOff>22679</xdr:rowOff>
    </xdr:to>
    <xdr:sp macro="" textlink="">
      <xdr:nvSpPr>
        <xdr:cNvPr id="1085" name="AutoShape 39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>
          <a:spLocks noChangeArrowheads="1"/>
        </xdr:cNvSpPr>
      </xdr:nvSpPr>
      <xdr:spPr bwMode="auto">
        <a:xfrm>
          <a:off x="12258498" y="171127777"/>
          <a:ext cx="2626067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480</xdr:row>
      <xdr:rowOff>24192</xdr:rowOff>
    </xdr:from>
    <xdr:to>
      <xdr:col>19</xdr:col>
      <xdr:colOff>143631</xdr:colOff>
      <xdr:row>480</xdr:row>
      <xdr:rowOff>193524</xdr:rowOff>
    </xdr:to>
    <xdr:sp macro="" textlink="">
      <xdr:nvSpPr>
        <xdr:cNvPr id="1086" name="AutoShape 39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>
          <a:spLocks noChangeArrowheads="1"/>
        </xdr:cNvSpPr>
      </xdr:nvSpPr>
      <xdr:spPr bwMode="auto">
        <a:xfrm>
          <a:off x="18665693" y="171136848"/>
          <a:ext cx="408876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480</xdr:row>
      <xdr:rowOff>37799</xdr:rowOff>
    </xdr:from>
    <xdr:to>
      <xdr:col>20</xdr:col>
      <xdr:colOff>598714</xdr:colOff>
      <xdr:row>481</xdr:row>
      <xdr:rowOff>3023</xdr:rowOff>
    </xdr:to>
    <xdr:sp macro="" textlink="">
      <xdr:nvSpPr>
        <xdr:cNvPr id="1087" name="AutoShape 39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>
          <a:spLocks noChangeArrowheads="1"/>
        </xdr:cNvSpPr>
      </xdr:nvSpPr>
      <xdr:spPr bwMode="auto">
        <a:xfrm>
          <a:off x="19947694" y="171150455"/>
          <a:ext cx="296333" cy="15374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480</xdr:row>
      <xdr:rowOff>31751</xdr:rowOff>
    </xdr:from>
    <xdr:to>
      <xdr:col>24</xdr:col>
      <xdr:colOff>752929</xdr:colOff>
      <xdr:row>480</xdr:row>
      <xdr:rowOff>201083</xdr:rowOff>
    </xdr:to>
    <xdr:sp macro="" textlink="">
      <xdr:nvSpPr>
        <xdr:cNvPr id="1088" name="AutoShape 39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>
          <a:spLocks noChangeArrowheads="1"/>
        </xdr:cNvSpPr>
      </xdr:nvSpPr>
      <xdr:spPr bwMode="auto">
        <a:xfrm>
          <a:off x="23068549" y="171144407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496</xdr:row>
      <xdr:rowOff>7560</xdr:rowOff>
    </xdr:from>
    <xdr:to>
      <xdr:col>1</xdr:col>
      <xdr:colOff>719667</xdr:colOff>
      <xdr:row>497</xdr:row>
      <xdr:rowOff>28726</xdr:rowOff>
    </xdr:to>
    <xdr:sp macro="" textlink="">
      <xdr:nvSpPr>
        <xdr:cNvPr id="1089" name="AutoShape 39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 noChangeArrowheads="1"/>
        </xdr:cNvSpPr>
      </xdr:nvSpPr>
      <xdr:spPr bwMode="auto">
        <a:xfrm>
          <a:off x="923396" y="174255529"/>
          <a:ext cx="391584" cy="20968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495</xdr:row>
      <xdr:rowOff>188988</xdr:rowOff>
    </xdr:from>
    <xdr:to>
      <xdr:col>3</xdr:col>
      <xdr:colOff>937721</xdr:colOff>
      <xdr:row>497</xdr:row>
      <xdr:rowOff>19654</xdr:rowOff>
    </xdr:to>
    <xdr:sp macro="" textlink="">
      <xdr:nvSpPr>
        <xdr:cNvPr id="1090" name="AutoShape 3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 noChangeArrowheads="1"/>
        </xdr:cNvSpPr>
      </xdr:nvSpPr>
      <xdr:spPr bwMode="auto">
        <a:xfrm>
          <a:off x="3049890" y="174248441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495</xdr:row>
      <xdr:rowOff>176893</xdr:rowOff>
    </xdr:from>
    <xdr:to>
      <xdr:col>7</xdr:col>
      <xdr:colOff>530827</xdr:colOff>
      <xdr:row>497</xdr:row>
      <xdr:rowOff>7559</xdr:rowOff>
    </xdr:to>
    <xdr:sp macro="" textlink="">
      <xdr:nvSpPr>
        <xdr:cNvPr id="1091" name="AutoShape 39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>
          <a:spLocks noChangeArrowheads="1"/>
        </xdr:cNvSpPr>
      </xdr:nvSpPr>
      <xdr:spPr bwMode="auto">
        <a:xfrm>
          <a:off x="7858500" y="174236346"/>
          <a:ext cx="153421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495</xdr:row>
      <xdr:rowOff>188989</xdr:rowOff>
    </xdr:from>
    <xdr:to>
      <xdr:col>12</xdr:col>
      <xdr:colOff>125442</xdr:colOff>
      <xdr:row>497</xdr:row>
      <xdr:rowOff>19655</xdr:rowOff>
    </xdr:to>
    <xdr:sp macro="" textlink="">
      <xdr:nvSpPr>
        <xdr:cNvPr id="1092" name="AutoShape 39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>
          <a:spLocks noChangeArrowheads="1"/>
        </xdr:cNvSpPr>
      </xdr:nvSpPr>
      <xdr:spPr bwMode="auto">
        <a:xfrm>
          <a:off x="12256378" y="174248442"/>
          <a:ext cx="122580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496</xdr:row>
      <xdr:rowOff>7560</xdr:rowOff>
    </xdr:from>
    <xdr:to>
      <xdr:col>15</xdr:col>
      <xdr:colOff>766342</xdr:colOff>
      <xdr:row>496</xdr:row>
      <xdr:rowOff>176892</xdr:rowOff>
    </xdr:to>
    <xdr:sp macro="" textlink="">
      <xdr:nvSpPr>
        <xdr:cNvPr id="1093" name="AutoShape 39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>
          <a:spLocks noChangeArrowheads="1"/>
        </xdr:cNvSpPr>
      </xdr:nvSpPr>
      <xdr:spPr bwMode="auto">
        <a:xfrm>
          <a:off x="16206387" y="174255529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496</xdr:row>
      <xdr:rowOff>15119</xdr:rowOff>
    </xdr:from>
    <xdr:to>
      <xdr:col>18</xdr:col>
      <xdr:colOff>179346</xdr:colOff>
      <xdr:row>496</xdr:row>
      <xdr:rowOff>184451</xdr:rowOff>
    </xdr:to>
    <xdr:sp macro="" textlink="">
      <xdr:nvSpPr>
        <xdr:cNvPr id="1094" name="AutoShape 39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>
          <a:spLocks noChangeArrowheads="1"/>
        </xdr:cNvSpPr>
      </xdr:nvSpPr>
      <xdr:spPr bwMode="auto">
        <a:xfrm>
          <a:off x="17788595" y="174263088"/>
          <a:ext cx="379110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496</xdr:row>
      <xdr:rowOff>4536</xdr:rowOff>
    </xdr:from>
    <xdr:to>
      <xdr:col>19</xdr:col>
      <xdr:colOff>486641</xdr:colOff>
      <xdr:row>497</xdr:row>
      <xdr:rowOff>36286</xdr:rowOff>
    </xdr:to>
    <xdr:sp macro="" textlink="">
      <xdr:nvSpPr>
        <xdr:cNvPr id="1095" name="AutoShape 39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>
          <a:spLocks noChangeArrowheads="1"/>
        </xdr:cNvSpPr>
      </xdr:nvSpPr>
      <xdr:spPr bwMode="auto">
        <a:xfrm>
          <a:off x="19121246" y="174252505"/>
          <a:ext cx="296333" cy="22026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496</xdr:row>
      <xdr:rowOff>13419</xdr:rowOff>
    </xdr:from>
    <xdr:to>
      <xdr:col>23</xdr:col>
      <xdr:colOff>453760</xdr:colOff>
      <xdr:row>496</xdr:row>
      <xdr:rowOff>182751</xdr:rowOff>
    </xdr:to>
    <xdr:sp macro="" textlink="">
      <xdr:nvSpPr>
        <xdr:cNvPr id="1096" name="AutoShape 39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>
          <a:spLocks noChangeArrowheads="1"/>
        </xdr:cNvSpPr>
      </xdr:nvSpPr>
      <xdr:spPr bwMode="auto">
        <a:xfrm>
          <a:off x="22064927" y="174261388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496</xdr:row>
      <xdr:rowOff>22679</xdr:rowOff>
    </xdr:from>
    <xdr:to>
      <xdr:col>4</xdr:col>
      <xdr:colOff>524062</xdr:colOff>
      <xdr:row>497</xdr:row>
      <xdr:rowOff>1511</xdr:rowOff>
    </xdr:to>
    <xdr:sp macro="" textlink="">
      <xdr:nvSpPr>
        <xdr:cNvPr id="1097" name="AutoShape 3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>
          <a:spLocks noChangeArrowheads="1"/>
        </xdr:cNvSpPr>
      </xdr:nvSpPr>
      <xdr:spPr bwMode="auto">
        <a:xfrm>
          <a:off x="5188667" y="174270648"/>
          <a:ext cx="296333" cy="16734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495</xdr:row>
      <xdr:rowOff>188988</xdr:rowOff>
    </xdr:from>
    <xdr:to>
      <xdr:col>5</xdr:col>
      <xdr:colOff>495486</xdr:colOff>
      <xdr:row>497</xdr:row>
      <xdr:rowOff>19654</xdr:rowOff>
    </xdr:to>
    <xdr:sp macro="" textlink="">
      <xdr:nvSpPr>
        <xdr:cNvPr id="1098" name="AutoShape 39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>
          <a:spLocks noChangeArrowheads="1"/>
        </xdr:cNvSpPr>
      </xdr:nvSpPr>
      <xdr:spPr bwMode="auto">
        <a:xfrm>
          <a:off x="6129920" y="174248441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495</xdr:row>
      <xdr:rowOff>170844</xdr:rowOff>
    </xdr:from>
    <xdr:to>
      <xdr:col>6</xdr:col>
      <xdr:colOff>336736</xdr:colOff>
      <xdr:row>497</xdr:row>
      <xdr:rowOff>1510</xdr:rowOff>
    </xdr:to>
    <xdr:sp macro="" textlink="">
      <xdr:nvSpPr>
        <xdr:cNvPr id="1099" name="AutoShape 39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>
          <a:spLocks noChangeArrowheads="1"/>
        </xdr:cNvSpPr>
      </xdr:nvSpPr>
      <xdr:spPr bwMode="auto">
        <a:xfrm>
          <a:off x="6814530" y="174230297"/>
          <a:ext cx="150019" cy="20769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474</xdr:row>
      <xdr:rowOff>0</xdr:rowOff>
    </xdr:from>
    <xdr:ext cx="76200" cy="217090"/>
    <xdr:sp macro="" textlink="">
      <xdr:nvSpPr>
        <xdr:cNvPr id="1100" name="Text Box 6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 txBox="1">
          <a:spLocks noChangeArrowheads="1"/>
        </xdr:cNvSpPr>
      </xdr:nvSpPr>
      <xdr:spPr bwMode="auto">
        <a:xfrm>
          <a:off x="17194609" y="169812891"/>
          <a:ext cx="76200" cy="21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474</xdr:row>
      <xdr:rowOff>0</xdr:rowOff>
    </xdr:from>
    <xdr:ext cx="76200" cy="217090"/>
    <xdr:sp macro="" textlink="">
      <xdr:nvSpPr>
        <xdr:cNvPr id="1101" name="Text Box 7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 txBox="1">
          <a:spLocks noChangeArrowheads="1"/>
        </xdr:cNvSpPr>
      </xdr:nvSpPr>
      <xdr:spPr bwMode="auto">
        <a:xfrm>
          <a:off x="17194609" y="169812891"/>
          <a:ext cx="76200" cy="21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474</xdr:row>
      <xdr:rowOff>0</xdr:rowOff>
    </xdr:from>
    <xdr:to>
      <xdr:col>24</xdr:col>
      <xdr:colOff>557893</xdr:colOff>
      <xdr:row>475</xdr:row>
      <xdr:rowOff>27214</xdr:rowOff>
    </xdr:to>
    <xdr:sp macro="" textlink="">
      <xdr:nvSpPr>
        <xdr:cNvPr id="1102" name="AutoShape 39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>
          <a:spLocks noChangeArrowheads="1"/>
        </xdr:cNvSpPr>
      </xdr:nvSpPr>
      <xdr:spPr bwMode="auto">
        <a:xfrm>
          <a:off x="22761633" y="169812891"/>
          <a:ext cx="408213" cy="21572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480</xdr:row>
      <xdr:rowOff>35719</xdr:rowOff>
    </xdr:from>
    <xdr:to>
      <xdr:col>4</xdr:col>
      <xdr:colOff>546364</xdr:colOff>
      <xdr:row>480</xdr:row>
      <xdr:rowOff>205051</xdr:rowOff>
    </xdr:to>
    <xdr:sp macro="" textlink="">
      <xdr:nvSpPr>
        <xdr:cNvPr id="1103" name="AutoShape 39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>
          <a:spLocks noChangeArrowheads="1"/>
        </xdr:cNvSpPr>
      </xdr:nvSpPr>
      <xdr:spPr bwMode="auto">
        <a:xfrm>
          <a:off x="5210969" y="171148375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474</xdr:row>
      <xdr:rowOff>0</xdr:rowOff>
    </xdr:from>
    <xdr:to>
      <xdr:col>24</xdr:col>
      <xdr:colOff>557893</xdr:colOff>
      <xdr:row>475</xdr:row>
      <xdr:rowOff>27214</xdr:rowOff>
    </xdr:to>
    <xdr:sp macro="" textlink="">
      <xdr:nvSpPr>
        <xdr:cNvPr id="1104" name="AutoShape 39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>
          <a:spLocks noChangeArrowheads="1"/>
        </xdr:cNvSpPr>
      </xdr:nvSpPr>
      <xdr:spPr bwMode="auto">
        <a:xfrm>
          <a:off x="22761633" y="169812891"/>
          <a:ext cx="408213" cy="21572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474</xdr:row>
      <xdr:rowOff>0</xdr:rowOff>
    </xdr:from>
    <xdr:to>
      <xdr:col>24</xdr:col>
      <xdr:colOff>557893</xdr:colOff>
      <xdr:row>475</xdr:row>
      <xdr:rowOff>27214</xdr:rowOff>
    </xdr:to>
    <xdr:sp macro="" textlink="">
      <xdr:nvSpPr>
        <xdr:cNvPr id="1105" name="AutoShape 39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>
          <a:spLocks noChangeArrowheads="1"/>
        </xdr:cNvSpPr>
      </xdr:nvSpPr>
      <xdr:spPr bwMode="auto">
        <a:xfrm>
          <a:off x="22761633" y="169812891"/>
          <a:ext cx="408213" cy="21572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1751</xdr:row>
      <xdr:rowOff>0</xdr:rowOff>
    </xdr:from>
    <xdr:to>
      <xdr:col>2</xdr:col>
      <xdr:colOff>541602</xdr:colOff>
      <xdr:row>1752</xdr:row>
      <xdr:rowOff>0</xdr:rowOff>
    </xdr:to>
    <xdr:sp macro="" textlink="">
      <xdr:nvSpPr>
        <xdr:cNvPr id="1106" name="AutoShape 39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>
          <a:spLocks noChangeArrowheads="1"/>
        </xdr:cNvSpPr>
      </xdr:nvSpPr>
      <xdr:spPr bwMode="auto">
        <a:xfrm>
          <a:off x="2038614" y="142011797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1754</xdr:row>
      <xdr:rowOff>195036</xdr:rowOff>
    </xdr:from>
    <xdr:to>
      <xdr:col>1</xdr:col>
      <xdr:colOff>951328</xdr:colOff>
      <xdr:row>1755</xdr:row>
      <xdr:rowOff>202595</xdr:rowOff>
    </xdr:to>
    <xdr:sp macro="" textlink="">
      <xdr:nvSpPr>
        <xdr:cNvPr id="1107" name="AutoShape 39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>
          <a:spLocks noChangeArrowheads="1"/>
        </xdr:cNvSpPr>
      </xdr:nvSpPr>
      <xdr:spPr bwMode="auto">
        <a:xfrm>
          <a:off x="1396622" y="142931130"/>
          <a:ext cx="150019" cy="18654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1755</xdr:row>
      <xdr:rowOff>18144</xdr:rowOff>
    </xdr:from>
    <xdr:to>
      <xdr:col>5</xdr:col>
      <xdr:colOff>490198</xdr:colOff>
      <xdr:row>1756</xdr:row>
      <xdr:rowOff>18142</xdr:rowOff>
    </xdr:to>
    <xdr:sp macro="" textlink="">
      <xdr:nvSpPr>
        <xdr:cNvPr id="1108" name="AutoShape 39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>
          <a:spLocks noChangeArrowheads="1"/>
        </xdr:cNvSpPr>
      </xdr:nvSpPr>
      <xdr:spPr bwMode="auto">
        <a:xfrm>
          <a:off x="6124632" y="142942753"/>
          <a:ext cx="150019" cy="1885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1754</xdr:row>
      <xdr:rowOff>188989</xdr:rowOff>
    </xdr:from>
    <xdr:to>
      <xdr:col>3</xdr:col>
      <xdr:colOff>1279411</xdr:colOff>
      <xdr:row>1755</xdr:row>
      <xdr:rowOff>196548</xdr:rowOff>
    </xdr:to>
    <xdr:sp macro="" textlink="">
      <xdr:nvSpPr>
        <xdr:cNvPr id="1109" name="AutoShape 39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>
          <a:spLocks noChangeArrowheads="1"/>
        </xdr:cNvSpPr>
      </xdr:nvSpPr>
      <xdr:spPr bwMode="auto">
        <a:xfrm>
          <a:off x="3391580" y="142925083"/>
          <a:ext cx="150019" cy="18654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1755</xdr:row>
      <xdr:rowOff>4536</xdr:rowOff>
    </xdr:from>
    <xdr:to>
      <xdr:col>7</xdr:col>
      <xdr:colOff>351102</xdr:colOff>
      <xdr:row>1756</xdr:row>
      <xdr:rowOff>12094</xdr:rowOff>
    </xdr:to>
    <xdr:sp macro="" textlink="">
      <xdr:nvSpPr>
        <xdr:cNvPr id="1110" name="AutoShape 3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>
          <a:spLocks noChangeArrowheads="1"/>
        </xdr:cNvSpPr>
      </xdr:nvSpPr>
      <xdr:spPr bwMode="auto">
        <a:xfrm>
          <a:off x="7682177" y="142929145"/>
          <a:ext cx="15001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1755</xdr:row>
      <xdr:rowOff>18144</xdr:rowOff>
    </xdr:from>
    <xdr:to>
      <xdr:col>6</xdr:col>
      <xdr:colOff>402506</xdr:colOff>
      <xdr:row>1756</xdr:row>
      <xdr:rowOff>25702</xdr:rowOff>
    </xdr:to>
    <xdr:sp macro="" textlink="">
      <xdr:nvSpPr>
        <xdr:cNvPr id="1111" name="AutoShape 39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>
          <a:spLocks noChangeArrowheads="1"/>
        </xdr:cNvSpPr>
      </xdr:nvSpPr>
      <xdr:spPr bwMode="auto">
        <a:xfrm>
          <a:off x="6880300" y="142942753"/>
          <a:ext cx="15001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1755</xdr:row>
      <xdr:rowOff>4537</xdr:rowOff>
    </xdr:from>
    <xdr:to>
      <xdr:col>9</xdr:col>
      <xdr:colOff>59305</xdr:colOff>
      <xdr:row>1756</xdr:row>
      <xdr:rowOff>12095</xdr:rowOff>
    </xdr:to>
    <xdr:sp macro="" textlink="">
      <xdr:nvSpPr>
        <xdr:cNvPr id="1112" name="AutoShape 39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>
          <a:spLocks noChangeArrowheads="1"/>
        </xdr:cNvSpPr>
      </xdr:nvSpPr>
      <xdr:spPr bwMode="auto">
        <a:xfrm>
          <a:off x="9002260" y="142929146"/>
          <a:ext cx="393529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1755</xdr:row>
      <xdr:rowOff>30239</xdr:rowOff>
    </xdr:from>
    <xdr:to>
      <xdr:col>17</xdr:col>
      <xdr:colOff>158750</xdr:colOff>
      <xdr:row>1755</xdr:row>
      <xdr:rowOff>199571</xdr:rowOff>
    </xdr:to>
    <xdr:sp macro="" textlink="">
      <xdr:nvSpPr>
        <xdr:cNvPr id="1113" name="AutoShape 39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>
          <a:spLocks noChangeArrowheads="1"/>
        </xdr:cNvSpPr>
      </xdr:nvSpPr>
      <xdr:spPr bwMode="auto">
        <a:xfrm>
          <a:off x="17059294" y="142954848"/>
          <a:ext cx="294065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1755</xdr:row>
      <xdr:rowOff>15121</xdr:rowOff>
    </xdr:from>
    <xdr:to>
      <xdr:col>14</xdr:col>
      <xdr:colOff>51362</xdr:colOff>
      <xdr:row>1756</xdr:row>
      <xdr:rowOff>22679</xdr:rowOff>
    </xdr:to>
    <xdr:sp macro="" textlink="">
      <xdr:nvSpPr>
        <xdr:cNvPr id="1114" name="AutoShape 39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>
          <a:spLocks noChangeArrowheads="1"/>
        </xdr:cNvSpPr>
      </xdr:nvSpPr>
      <xdr:spPr bwMode="auto">
        <a:xfrm>
          <a:off x="12258498" y="142939730"/>
          <a:ext cx="2626067" cy="1960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1755</xdr:row>
      <xdr:rowOff>24192</xdr:rowOff>
    </xdr:from>
    <xdr:to>
      <xdr:col>19</xdr:col>
      <xdr:colOff>143631</xdr:colOff>
      <xdr:row>1755</xdr:row>
      <xdr:rowOff>193524</xdr:rowOff>
    </xdr:to>
    <xdr:sp macro="" textlink="">
      <xdr:nvSpPr>
        <xdr:cNvPr id="1115" name="AutoShape 39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>
          <a:spLocks noChangeArrowheads="1"/>
        </xdr:cNvSpPr>
      </xdr:nvSpPr>
      <xdr:spPr bwMode="auto">
        <a:xfrm>
          <a:off x="18665693" y="142948801"/>
          <a:ext cx="408876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1755</xdr:row>
      <xdr:rowOff>37799</xdr:rowOff>
    </xdr:from>
    <xdr:to>
      <xdr:col>20</xdr:col>
      <xdr:colOff>598714</xdr:colOff>
      <xdr:row>1756</xdr:row>
      <xdr:rowOff>3023</xdr:rowOff>
    </xdr:to>
    <xdr:sp macro="" textlink="">
      <xdr:nvSpPr>
        <xdr:cNvPr id="1116" name="AutoShape 39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>
          <a:spLocks noChangeArrowheads="1"/>
        </xdr:cNvSpPr>
      </xdr:nvSpPr>
      <xdr:spPr bwMode="auto">
        <a:xfrm>
          <a:off x="19947694" y="142962408"/>
          <a:ext cx="296333" cy="15374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1755</xdr:row>
      <xdr:rowOff>31751</xdr:rowOff>
    </xdr:from>
    <xdr:to>
      <xdr:col>24</xdr:col>
      <xdr:colOff>752929</xdr:colOff>
      <xdr:row>1755</xdr:row>
      <xdr:rowOff>201083</xdr:rowOff>
    </xdr:to>
    <xdr:sp macro="" textlink="">
      <xdr:nvSpPr>
        <xdr:cNvPr id="1117" name="AutoShape 39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>
          <a:spLocks noChangeArrowheads="1"/>
        </xdr:cNvSpPr>
      </xdr:nvSpPr>
      <xdr:spPr bwMode="auto">
        <a:xfrm>
          <a:off x="23068549" y="142956360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1771</xdr:row>
      <xdr:rowOff>7560</xdr:rowOff>
    </xdr:from>
    <xdr:to>
      <xdr:col>1</xdr:col>
      <xdr:colOff>719667</xdr:colOff>
      <xdr:row>1772</xdr:row>
      <xdr:rowOff>28726</xdr:rowOff>
    </xdr:to>
    <xdr:sp macro="" textlink="">
      <xdr:nvSpPr>
        <xdr:cNvPr id="1118" name="AutoShape 39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>
          <a:spLocks noChangeArrowheads="1"/>
        </xdr:cNvSpPr>
      </xdr:nvSpPr>
      <xdr:spPr bwMode="auto">
        <a:xfrm>
          <a:off x="923396" y="146067482"/>
          <a:ext cx="391584" cy="2096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1770</xdr:row>
      <xdr:rowOff>188988</xdr:rowOff>
    </xdr:from>
    <xdr:to>
      <xdr:col>3</xdr:col>
      <xdr:colOff>937721</xdr:colOff>
      <xdr:row>1772</xdr:row>
      <xdr:rowOff>19654</xdr:rowOff>
    </xdr:to>
    <xdr:sp macro="" textlink="">
      <xdr:nvSpPr>
        <xdr:cNvPr id="1119" name="AutoShape 39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>
          <a:spLocks noChangeArrowheads="1"/>
        </xdr:cNvSpPr>
      </xdr:nvSpPr>
      <xdr:spPr bwMode="auto">
        <a:xfrm>
          <a:off x="3049890" y="146060394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1770</xdr:row>
      <xdr:rowOff>176893</xdr:rowOff>
    </xdr:from>
    <xdr:to>
      <xdr:col>7</xdr:col>
      <xdr:colOff>530827</xdr:colOff>
      <xdr:row>1772</xdr:row>
      <xdr:rowOff>7559</xdr:rowOff>
    </xdr:to>
    <xdr:sp macro="" textlink="">
      <xdr:nvSpPr>
        <xdr:cNvPr id="1120" name="AutoShape 3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>
          <a:spLocks noChangeArrowheads="1"/>
        </xdr:cNvSpPr>
      </xdr:nvSpPr>
      <xdr:spPr bwMode="auto">
        <a:xfrm>
          <a:off x="7858500" y="146048299"/>
          <a:ext cx="153421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1770</xdr:row>
      <xdr:rowOff>188989</xdr:rowOff>
    </xdr:from>
    <xdr:to>
      <xdr:col>12</xdr:col>
      <xdr:colOff>125442</xdr:colOff>
      <xdr:row>1772</xdr:row>
      <xdr:rowOff>19655</xdr:rowOff>
    </xdr:to>
    <xdr:sp macro="" textlink="">
      <xdr:nvSpPr>
        <xdr:cNvPr id="1121" name="AutoShape 39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>
          <a:spLocks noChangeArrowheads="1"/>
        </xdr:cNvSpPr>
      </xdr:nvSpPr>
      <xdr:spPr bwMode="auto">
        <a:xfrm>
          <a:off x="12256378" y="146060395"/>
          <a:ext cx="122580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1771</xdr:row>
      <xdr:rowOff>7560</xdr:rowOff>
    </xdr:from>
    <xdr:to>
      <xdr:col>15</xdr:col>
      <xdr:colOff>766342</xdr:colOff>
      <xdr:row>1771</xdr:row>
      <xdr:rowOff>176892</xdr:rowOff>
    </xdr:to>
    <xdr:sp macro="" textlink="">
      <xdr:nvSpPr>
        <xdr:cNvPr id="1122" name="AutoShape 39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>
          <a:spLocks noChangeArrowheads="1"/>
        </xdr:cNvSpPr>
      </xdr:nvSpPr>
      <xdr:spPr bwMode="auto">
        <a:xfrm>
          <a:off x="16206387" y="146067482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1771</xdr:row>
      <xdr:rowOff>15119</xdr:rowOff>
    </xdr:from>
    <xdr:to>
      <xdr:col>18</xdr:col>
      <xdr:colOff>179346</xdr:colOff>
      <xdr:row>1771</xdr:row>
      <xdr:rowOff>184451</xdr:rowOff>
    </xdr:to>
    <xdr:sp macro="" textlink="">
      <xdr:nvSpPr>
        <xdr:cNvPr id="1123" name="AutoShape 39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>
          <a:spLocks noChangeArrowheads="1"/>
        </xdr:cNvSpPr>
      </xdr:nvSpPr>
      <xdr:spPr bwMode="auto">
        <a:xfrm>
          <a:off x="17788595" y="146075041"/>
          <a:ext cx="379110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1771</xdr:row>
      <xdr:rowOff>4536</xdr:rowOff>
    </xdr:from>
    <xdr:to>
      <xdr:col>19</xdr:col>
      <xdr:colOff>486641</xdr:colOff>
      <xdr:row>1772</xdr:row>
      <xdr:rowOff>36286</xdr:rowOff>
    </xdr:to>
    <xdr:sp macro="" textlink="">
      <xdr:nvSpPr>
        <xdr:cNvPr id="1124" name="AutoShape 39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>
          <a:spLocks noChangeArrowheads="1"/>
        </xdr:cNvSpPr>
      </xdr:nvSpPr>
      <xdr:spPr bwMode="auto">
        <a:xfrm>
          <a:off x="19121246" y="146064458"/>
          <a:ext cx="296333" cy="2202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1771</xdr:row>
      <xdr:rowOff>13419</xdr:rowOff>
    </xdr:from>
    <xdr:to>
      <xdr:col>23</xdr:col>
      <xdr:colOff>453760</xdr:colOff>
      <xdr:row>1771</xdr:row>
      <xdr:rowOff>182751</xdr:rowOff>
    </xdr:to>
    <xdr:sp macro="" textlink="">
      <xdr:nvSpPr>
        <xdr:cNvPr id="1125" name="AutoShape 39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>
          <a:spLocks noChangeArrowheads="1"/>
        </xdr:cNvSpPr>
      </xdr:nvSpPr>
      <xdr:spPr bwMode="auto">
        <a:xfrm>
          <a:off x="22064927" y="146073341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1771</xdr:row>
      <xdr:rowOff>22679</xdr:rowOff>
    </xdr:from>
    <xdr:to>
      <xdr:col>4</xdr:col>
      <xdr:colOff>524062</xdr:colOff>
      <xdr:row>1772</xdr:row>
      <xdr:rowOff>1511</xdr:rowOff>
    </xdr:to>
    <xdr:sp macro="" textlink="">
      <xdr:nvSpPr>
        <xdr:cNvPr id="1126" name="AutoShape 39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>
          <a:spLocks noChangeArrowheads="1"/>
        </xdr:cNvSpPr>
      </xdr:nvSpPr>
      <xdr:spPr bwMode="auto">
        <a:xfrm>
          <a:off x="5188667" y="146082601"/>
          <a:ext cx="296333" cy="16734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1770</xdr:row>
      <xdr:rowOff>188988</xdr:rowOff>
    </xdr:from>
    <xdr:to>
      <xdr:col>5</xdr:col>
      <xdr:colOff>495486</xdr:colOff>
      <xdr:row>1772</xdr:row>
      <xdr:rowOff>19654</xdr:rowOff>
    </xdr:to>
    <xdr:sp macro="" textlink="">
      <xdr:nvSpPr>
        <xdr:cNvPr id="1127" name="AutoShape 39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>
          <a:spLocks noChangeArrowheads="1"/>
        </xdr:cNvSpPr>
      </xdr:nvSpPr>
      <xdr:spPr bwMode="auto">
        <a:xfrm>
          <a:off x="6129920" y="146060394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1770</xdr:row>
      <xdr:rowOff>170844</xdr:rowOff>
    </xdr:from>
    <xdr:to>
      <xdr:col>6</xdr:col>
      <xdr:colOff>336736</xdr:colOff>
      <xdr:row>1772</xdr:row>
      <xdr:rowOff>1510</xdr:rowOff>
    </xdr:to>
    <xdr:sp macro="" textlink="">
      <xdr:nvSpPr>
        <xdr:cNvPr id="1128" name="AutoShape 39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>
          <a:spLocks noChangeArrowheads="1"/>
        </xdr:cNvSpPr>
      </xdr:nvSpPr>
      <xdr:spPr bwMode="auto">
        <a:xfrm>
          <a:off x="6814530" y="146042250"/>
          <a:ext cx="150019" cy="2076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1749</xdr:row>
      <xdr:rowOff>0</xdr:rowOff>
    </xdr:from>
    <xdr:ext cx="76200" cy="217090"/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 txBox="1">
          <a:spLocks noChangeArrowheads="1"/>
        </xdr:cNvSpPr>
      </xdr:nvSpPr>
      <xdr:spPr bwMode="auto">
        <a:xfrm>
          <a:off x="17194609" y="141634766"/>
          <a:ext cx="76200" cy="21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1749</xdr:row>
      <xdr:rowOff>0</xdr:rowOff>
    </xdr:from>
    <xdr:ext cx="76200" cy="217090"/>
    <xdr:sp macro="" textlink="">
      <xdr:nvSpPr>
        <xdr:cNvPr id="1130" name="Text Box 7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 txBox="1">
          <a:spLocks noChangeArrowheads="1"/>
        </xdr:cNvSpPr>
      </xdr:nvSpPr>
      <xdr:spPr bwMode="auto">
        <a:xfrm>
          <a:off x="17194609" y="141634766"/>
          <a:ext cx="76200" cy="21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1748</xdr:row>
      <xdr:rowOff>190501</xdr:rowOff>
    </xdr:from>
    <xdr:to>
      <xdr:col>24</xdr:col>
      <xdr:colOff>557893</xdr:colOff>
      <xdr:row>1750</xdr:row>
      <xdr:rowOff>27214</xdr:rowOff>
    </xdr:to>
    <xdr:sp macro="" textlink="">
      <xdr:nvSpPr>
        <xdr:cNvPr id="1131" name="AutoShape 39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>
          <a:spLocks noChangeArrowheads="1"/>
        </xdr:cNvSpPr>
      </xdr:nvSpPr>
      <xdr:spPr bwMode="auto">
        <a:xfrm>
          <a:off x="22761633" y="141636751"/>
          <a:ext cx="408213" cy="21374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1755</xdr:row>
      <xdr:rowOff>35719</xdr:rowOff>
    </xdr:from>
    <xdr:to>
      <xdr:col>4</xdr:col>
      <xdr:colOff>546364</xdr:colOff>
      <xdr:row>1755</xdr:row>
      <xdr:rowOff>205051</xdr:rowOff>
    </xdr:to>
    <xdr:sp macro="" textlink="">
      <xdr:nvSpPr>
        <xdr:cNvPr id="1132" name="AutoShape 39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>
          <a:spLocks noChangeArrowheads="1"/>
        </xdr:cNvSpPr>
      </xdr:nvSpPr>
      <xdr:spPr bwMode="auto">
        <a:xfrm>
          <a:off x="5210969" y="142960328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</xdr:col>
      <xdr:colOff>391583</xdr:colOff>
      <xdr:row>1751</xdr:row>
      <xdr:rowOff>0</xdr:rowOff>
    </xdr:from>
    <xdr:to>
      <xdr:col>2</xdr:col>
      <xdr:colOff>541602</xdr:colOff>
      <xdr:row>1752</xdr:row>
      <xdr:rowOff>0</xdr:rowOff>
    </xdr:to>
    <xdr:sp macro="" textlink="">
      <xdr:nvSpPr>
        <xdr:cNvPr id="1133" name="AutoShape 39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>
          <a:spLocks noChangeArrowheads="1"/>
        </xdr:cNvSpPr>
      </xdr:nvSpPr>
      <xdr:spPr bwMode="auto">
        <a:xfrm>
          <a:off x="2038614" y="142011797"/>
          <a:ext cx="150019" cy="18851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oneCellAnchor>
    <xdr:from>
      <xdr:col>17</xdr:col>
      <xdr:colOff>0</xdr:colOff>
      <xdr:row>1749</xdr:row>
      <xdr:rowOff>0</xdr:rowOff>
    </xdr:from>
    <xdr:ext cx="76200" cy="217090"/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 txBox="1">
          <a:spLocks noChangeArrowheads="1"/>
        </xdr:cNvSpPr>
      </xdr:nvSpPr>
      <xdr:spPr bwMode="auto">
        <a:xfrm>
          <a:off x="17194609" y="141634766"/>
          <a:ext cx="76200" cy="21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1749</xdr:row>
      <xdr:rowOff>0</xdr:rowOff>
    </xdr:from>
    <xdr:ext cx="76200" cy="217090"/>
    <xdr:sp macro="" textlink="">
      <xdr:nvSpPr>
        <xdr:cNvPr id="1135" name="Text Box 7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 txBox="1">
          <a:spLocks noChangeArrowheads="1"/>
        </xdr:cNvSpPr>
      </xdr:nvSpPr>
      <xdr:spPr bwMode="auto">
        <a:xfrm>
          <a:off x="17194609" y="141634766"/>
          <a:ext cx="76200" cy="217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1749</xdr:row>
      <xdr:rowOff>0</xdr:rowOff>
    </xdr:from>
    <xdr:to>
      <xdr:col>24</xdr:col>
      <xdr:colOff>557893</xdr:colOff>
      <xdr:row>1750</xdr:row>
      <xdr:rowOff>27214</xdr:rowOff>
    </xdr:to>
    <xdr:sp macro="" textlink="">
      <xdr:nvSpPr>
        <xdr:cNvPr id="1136" name="AutoShape 39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>
          <a:spLocks noChangeArrowheads="1"/>
        </xdr:cNvSpPr>
      </xdr:nvSpPr>
      <xdr:spPr bwMode="auto">
        <a:xfrm>
          <a:off x="22761633" y="141634766"/>
          <a:ext cx="408213" cy="21572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1749</xdr:row>
      <xdr:rowOff>0</xdr:rowOff>
    </xdr:from>
    <xdr:to>
      <xdr:col>24</xdr:col>
      <xdr:colOff>557893</xdr:colOff>
      <xdr:row>1750</xdr:row>
      <xdr:rowOff>27214</xdr:rowOff>
    </xdr:to>
    <xdr:sp macro="" textlink="">
      <xdr:nvSpPr>
        <xdr:cNvPr id="1137" name="AutoShape 39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>
          <a:spLocks noChangeArrowheads="1"/>
        </xdr:cNvSpPr>
      </xdr:nvSpPr>
      <xdr:spPr bwMode="auto">
        <a:xfrm>
          <a:off x="22761633" y="141634766"/>
          <a:ext cx="408213" cy="21572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1749</xdr:row>
      <xdr:rowOff>0</xdr:rowOff>
    </xdr:from>
    <xdr:to>
      <xdr:col>24</xdr:col>
      <xdr:colOff>557893</xdr:colOff>
      <xdr:row>1750</xdr:row>
      <xdr:rowOff>27214</xdr:rowOff>
    </xdr:to>
    <xdr:sp macro="" textlink="">
      <xdr:nvSpPr>
        <xdr:cNvPr id="1138" name="AutoShape 39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>
          <a:spLocks noChangeArrowheads="1"/>
        </xdr:cNvSpPr>
      </xdr:nvSpPr>
      <xdr:spPr bwMode="auto">
        <a:xfrm>
          <a:off x="22761633" y="141634766"/>
          <a:ext cx="408213" cy="21572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957</xdr:row>
      <xdr:rowOff>0</xdr:rowOff>
    </xdr:from>
    <xdr:to>
      <xdr:col>2</xdr:col>
      <xdr:colOff>541602</xdr:colOff>
      <xdr:row>958</xdr:row>
      <xdr:rowOff>0</xdr:rowOff>
    </xdr:to>
    <xdr:sp macro="" textlink="">
      <xdr:nvSpPr>
        <xdr:cNvPr id="1139" name="AutoShape 39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>
          <a:spLocks noChangeArrowheads="1"/>
        </xdr:cNvSpPr>
      </xdr:nvSpPr>
      <xdr:spPr bwMode="auto">
        <a:xfrm>
          <a:off x="2041034" y="220329512"/>
          <a:ext cx="150019" cy="18585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960</xdr:row>
      <xdr:rowOff>195036</xdr:rowOff>
    </xdr:from>
    <xdr:to>
      <xdr:col>1</xdr:col>
      <xdr:colOff>951328</xdr:colOff>
      <xdr:row>961</xdr:row>
      <xdr:rowOff>202595</xdr:rowOff>
    </xdr:to>
    <xdr:sp macro="" textlink="">
      <xdr:nvSpPr>
        <xdr:cNvPr id="1140" name="AutoShape 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>
          <a:spLocks noChangeArrowheads="1"/>
        </xdr:cNvSpPr>
      </xdr:nvSpPr>
      <xdr:spPr bwMode="auto">
        <a:xfrm>
          <a:off x="1405333" y="221082109"/>
          <a:ext cx="150019" cy="18388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961</xdr:row>
      <xdr:rowOff>18144</xdr:rowOff>
    </xdr:from>
    <xdr:to>
      <xdr:col>5</xdr:col>
      <xdr:colOff>490198</xdr:colOff>
      <xdr:row>962</xdr:row>
      <xdr:rowOff>18142</xdr:rowOff>
    </xdr:to>
    <xdr:sp macro="" textlink="">
      <xdr:nvSpPr>
        <xdr:cNvPr id="1141" name="AutoShape 39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>
          <a:spLocks noChangeArrowheads="1"/>
        </xdr:cNvSpPr>
      </xdr:nvSpPr>
      <xdr:spPr bwMode="auto">
        <a:xfrm>
          <a:off x="6124874" y="221091071"/>
          <a:ext cx="150019" cy="1858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960</xdr:row>
      <xdr:rowOff>188989</xdr:rowOff>
    </xdr:from>
    <xdr:to>
      <xdr:col>3</xdr:col>
      <xdr:colOff>1279411</xdr:colOff>
      <xdr:row>961</xdr:row>
      <xdr:rowOff>196548</xdr:rowOff>
    </xdr:to>
    <xdr:sp macro="" textlink="">
      <xdr:nvSpPr>
        <xdr:cNvPr id="1142" name="AutoShape 39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>
          <a:spLocks noChangeArrowheads="1"/>
        </xdr:cNvSpPr>
      </xdr:nvSpPr>
      <xdr:spPr bwMode="auto">
        <a:xfrm>
          <a:off x="3394483" y="221076062"/>
          <a:ext cx="150019" cy="18388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961</xdr:row>
      <xdr:rowOff>4536</xdr:rowOff>
    </xdr:from>
    <xdr:to>
      <xdr:col>7</xdr:col>
      <xdr:colOff>351102</xdr:colOff>
      <xdr:row>962</xdr:row>
      <xdr:rowOff>12094</xdr:rowOff>
    </xdr:to>
    <xdr:sp macro="" textlink="">
      <xdr:nvSpPr>
        <xdr:cNvPr id="1143" name="AutoShape 3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>
          <a:spLocks noChangeArrowheads="1"/>
        </xdr:cNvSpPr>
      </xdr:nvSpPr>
      <xdr:spPr bwMode="auto">
        <a:xfrm>
          <a:off x="7693309" y="221077463"/>
          <a:ext cx="150019" cy="19341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961</xdr:row>
      <xdr:rowOff>18144</xdr:rowOff>
    </xdr:from>
    <xdr:to>
      <xdr:col>6</xdr:col>
      <xdr:colOff>402506</xdr:colOff>
      <xdr:row>962</xdr:row>
      <xdr:rowOff>25702</xdr:rowOff>
    </xdr:to>
    <xdr:sp macro="" textlink="">
      <xdr:nvSpPr>
        <xdr:cNvPr id="1144" name="AutoShape 39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>
          <a:spLocks noChangeArrowheads="1"/>
        </xdr:cNvSpPr>
      </xdr:nvSpPr>
      <xdr:spPr bwMode="auto">
        <a:xfrm>
          <a:off x="6885139" y="221091071"/>
          <a:ext cx="150019" cy="19341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961</xdr:row>
      <xdr:rowOff>4537</xdr:rowOff>
    </xdr:from>
    <xdr:to>
      <xdr:col>9</xdr:col>
      <xdr:colOff>59305</xdr:colOff>
      <xdr:row>962</xdr:row>
      <xdr:rowOff>12095</xdr:rowOff>
    </xdr:to>
    <xdr:sp macro="" textlink="">
      <xdr:nvSpPr>
        <xdr:cNvPr id="1145" name="AutoShape 39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>
          <a:spLocks noChangeArrowheads="1"/>
        </xdr:cNvSpPr>
      </xdr:nvSpPr>
      <xdr:spPr bwMode="auto">
        <a:xfrm>
          <a:off x="9016779" y="221077464"/>
          <a:ext cx="393288" cy="19341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961</xdr:row>
      <xdr:rowOff>30239</xdr:rowOff>
    </xdr:from>
    <xdr:to>
      <xdr:col>17</xdr:col>
      <xdr:colOff>158750</xdr:colOff>
      <xdr:row>961</xdr:row>
      <xdr:rowOff>199571</xdr:rowOff>
    </xdr:to>
    <xdr:sp macro="" textlink="">
      <xdr:nvSpPr>
        <xdr:cNvPr id="1146" name="AutoShape 39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>
          <a:spLocks noChangeArrowheads="1"/>
        </xdr:cNvSpPr>
      </xdr:nvSpPr>
      <xdr:spPr bwMode="auto">
        <a:xfrm>
          <a:off x="17065828" y="221103166"/>
          <a:ext cx="296001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961</xdr:row>
      <xdr:rowOff>15121</xdr:rowOff>
    </xdr:from>
    <xdr:to>
      <xdr:col>14</xdr:col>
      <xdr:colOff>51362</xdr:colOff>
      <xdr:row>962</xdr:row>
      <xdr:rowOff>22679</xdr:rowOff>
    </xdr:to>
    <xdr:sp macro="" textlink="">
      <xdr:nvSpPr>
        <xdr:cNvPr id="1147" name="AutoShape 39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>
          <a:spLocks noChangeArrowheads="1"/>
        </xdr:cNvSpPr>
      </xdr:nvSpPr>
      <xdr:spPr bwMode="auto">
        <a:xfrm>
          <a:off x="12272292" y="221088048"/>
          <a:ext cx="2612515" cy="19341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961</xdr:row>
      <xdr:rowOff>24192</xdr:rowOff>
    </xdr:from>
    <xdr:to>
      <xdr:col>19</xdr:col>
      <xdr:colOff>143631</xdr:colOff>
      <xdr:row>961</xdr:row>
      <xdr:rowOff>193524</xdr:rowOff>
    </xdr:to>
    <xdr:sp macro="" textlink="">
      <xdr:nvSpPr>
        <xdr:cNvPr id="1148" name="AutoShape 39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8670291" y="221097119"/>
          <a:ext cx="40718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961</xdr:row>
      <xdr:rowOff>37799</xdr:rowOff>
    </xdr:from>
    <xdr:to>
      <xdr:col>20</xdr:col>
      <xdr:colOff>598714</xdr:colOff>
      <xdr:row>962</xdr:row>
      <xdr:rowOff>3023</xdr:rowOff>
    </xdr:to>
    <xdr:sp macro="" textlink="">
      <xdr:nvSpPr>
        <xdr:cNvPr id="1149" name="AutoShape 39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>
          <a:spLocks noChangeArrowheads="1"/>
        </xdr:cNvSpPr>
      </xdr:nvSpPr>
      <xdr:spPr bwMode="auto">
        <a:xfrm>
          <a:off x="19956405" y="221110726"/>
          <a:ext cx="296333" cy="15107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961</xdr:row>
      <xdr:rowOff>31751</xdr:rowOff>
    </xdr:from>
    <xdr:to>
      <xdr:col>24</xdr:col>
      <xdr:colOff>752929</xdr:colOff>
      <xdr:row>961</xdr:row>
      <xdr:rowOff>201083</xdr:rowOff>
    </xdr:to>
    <xdr:sp macro="" textlink="">
      <xdr:nvSpPr>
        <xdr:cNvPr id="1150" name="AutoShape 3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>
          <a:spLocks noChangeArrowheads="1"/>
        </xdr:cNvSpPr>
      </xdr:nvSpPr>
      <xdr:spPr bwMode="auto">
        <a:xfrm>
          <a:off x="23084279" y="221104678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977</xdr:row>
      <xdr:rowOff>7560</xdr:rowOff>
    </xdr:from>
    <xdr:to>
      <xdr:col>1</xdr:col>
      <xdr:colOff>719667</xdr:colOff>
      <xdr:row>978</xdr:row>
      <xdr:rowOff>28726</xdr:rowOff>
    </xdr:to>
    <xdr:sp macro="" textlink="">
      <xdr:nvSpPr>
        <xdr:cNvPr id="1151" name="AutoShape 39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>
          <a:spLocks noChangeArrowheads="1"/>
        </xdr:cNvSpPr>
      </xdr:nvSpPr>
      <xdr:spPr bwMode="auto">
        <a:xfrm>
          <a:off x="932107" y="224170304"/>
          <a:ext cx="391584" cy="20702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976</xdr:row>
      <xdr:rowOff>188988</xdr:rowOff>
    </xdr:from>
    <xdr:to>
      <xdr:col>3</xdr:col>
      <xdr:colOff>937721</xdr:colOff>
      <xdr:row>978</xdr:row>
      <xdr:rowOff>19654</xdr:rowOff>
    </xdr:to>
    <xdr:sp macro="" textlink="">
      <xdr:nvSpPr>
        <xdr:cNvPr id="1152" name="AutoShape 39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>
          <a:spLocks noChangeArrowheads="1"/>
        </xdr:cNvSpPr>
      </xdr:nvSpPr>
      <xdr:spPr bwMode="auto">
        <a:xfrm>
          <a:off x="3052793" y="224165878"/>
          <a:ext cx="150019" cy="2023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976</xdr:row>
      <xdr:rowOff>176893</xdr:rowOff>
    </xdr:from>
    <xdr:to>
      <xdr:col>7</xdr:col>
      <xdr:colOff>530827</xdr:colOff>
      <xdr:row>978</xdr:row>
      <xdr:rowOff>7559</xdr:rowOff>
    </xdr:to>
    <xdr:sp macro="" textlink="">
      <xdr:nvSpPr>
        <xdr:cNvPr id="1153" name="AutoShape 39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>
          <a:spLocks noChangeArrowheads="1"/>
        </xdr:cNvSpPr>
      </xdr:nvSpPr>
      <xdr:spPr bwMode="auto">
        <a:xfrm>
          <a:off x="7869632" y="224153783"/>
          <a:ext cx="153421" cy="2023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976</xdr:row>
      <xdr:rowOff>188989</xdr:rowOff>
    </xdr:from>
    <xdr:to>
      <xdr:col>12</xdr:col>
      <xdr:colOff>125442</xdr:colOff>
      <xdr:row>978</xdr:row>
      <xdr:rowOff>19655</xdr:rowOff>
    </xdr:to>
    <xdr:sp macro="" textlink="">
      <xdr:nvSpPr>
        <xdr:cNvPr id="1154" name="AutoShape 39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>
          <a:spLocks noChangeArrowheads="1"/>
        </xdr:cNvSpPr>
      </xdr:nvSpPr>
      <xdr:spPr bwMode="auto">
        <a:xfrm>
          <a:off x="12270172" y="224165879"/>
          <a:ext cx="121611" cy="2023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977</xdr:row>
      <xdr:rowOff>7560</xdr:rowOff>
    </xdr:from>
    <xdr:to>
      <xdr:col>15</xdr:col>
      <xdr:colOff>766342</xdr:colOff>
      <xdr:row>977</xdr:row>
      <xdr:rowOff>176892</xdr:rowOff>
    </xdr:to>
    <xdr:sp macro="" textlink="">
      <xdr:nvSpPr>
        <xdr:cNvPr id="1155" name="AutoShape 39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>
          <a:spLocks noChangeArrowheads="1"/>
        </xdr:cNvSpPr>
      </xdr:nvSpPr>
      <xdr:spPr bwMode="auto">
        <a:xfrm>
          <a:off x="16208081" y="224170304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977</xdr:row>
      <xdr:rowOff>15119</xdr:rowOff>
    </xdr:from>
    <xdr:to>
      <xdr:col>18</xdr:col>
      <xdr:colOff>179346</xdr:colOff>
      <xdr:row>977</xdr:row>
      <xdr:rowOff>184451</xdr:rowOff>
    </xdr:to>
    <xdr:sp macro="" textlink="">
      <xdr:nvSpPr>
        <xdr:cNvPr id="1156" name="AutoShape 39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>
          <a:spLocks noChangeArrowheads="1"/>
        </xdr:cNvSpPr>
      </xdr:nvSpPr>
      <xdr:spPr bwMode="auto">
        <a:xfrm>
          <a:off x="17797065" y="224177863"/>
          <a:ext cx="375238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977</xdr:row>
      <xdr:rowOff>4536</xdr:rowOff>
    </xdr:from>
    <xdr:to>
      <xdr:col>19</xdr:col>
      <xdr:colOff>486641</xdr:colOff>
      <xdr:row>978</xdr:row>
      <xdr:rowOff>36286</xdr:rowOff>
    </xdr:to>
    <xdr:sp macro="" textlink="">
      <xdr:nvSpPr>
        <xdr:cNvPr id="1157" name="AutoShape 39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>
          <a:spLocks noChangeArrowheads="1"/>
        </xdr:cNvSpPr>
      </xdr:nvSpPr>
      <xdr:spPr bwMode="auto">
        <a:xfrm>
          <a:off x="19124149" y="224167280"/>
          <a:ext cx="296333" cy="21760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977</xdr:row>
      <xdr:rowOff>13419</xdr:rowOff>
    </xdr:from>
    <xdr:to>
      <xdr:col>23</xdr:col>
      <xdr:colOff>453760</xdr:colOff>
      <xdr:row>977</xdr:row>
      <xdr:rowOff>182751</xdr:rowOff>
    </xdr:to>
    <xdr:sp macro="" textlink="">
      <xdr:nvSpPr>
        <xdr:cNvPr id="1158" name="AutoShape 39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>
          <a:spLocks noChangeArrowheads="1"/>
        </xdr:cNvSpPr>
      </xdr:nvSpPr>
      <xdr:spPr bwMode="auto">
        <a:xfrm>
          <a:off x="22076543" y="224176163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977</xdr:row>
      <xdr:rowOff>22679</xdr:rowOff>
    </xdr:from>
    <xdr:to>
      <xdr:col>4</xdr:col>
      <xdr:colOff>524062</xdr:colOff>
      <xdr:row>978</xdr:row>
      <xdr:rowOff>1511</xdr:rowOff>
    </xdr:to>
    <xdr:sp macro="" textlink="">
      <xdr:nvSpPr>
        <xdr:cNvPr id="1159" name="AutoShape 39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>
          <a:spLocks noChangeArrowheads="1"/>
        </xdr:cNvSpPr>
      </xdr:nvSpPr>
      <xdr:spPr bwMode="auto">
        <a:xfrm>
          <a:off x="5187699" y="224185423"/>
          <a:ext cx="296333" cy="16468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976</xdr:row>
      <xdr:rowOff>188988</xdr:rowOff>
    </xdr:from>
    <xdr:to>
      <xdr:col>5</xdr:col>
      <xdr:colOff>495486</xdr:colOff>
      <xdr:row>978</xdr:row>
      <xdr:rowOff>19654</xdr:rowOff>
    </xdr:to>
    <xdr:sp macro="" textlink="">
      <xdr:nvSpPr>
        <xdr:cNvPr id="1160" name="AutoShape 3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>
          <a:spLocks noChangeArrowheads="1"/>
        </xdr:cNvSpPr>
      </xdr:nvSpPr>
      <xdr:spPr bwMode="auto">
        <a:xfrm>
          <a:off x="6130162" y="224165878"/>
          <a:ext cx="150019" cy="2023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976</xdr:row>
      <xdr:rowOff>170844</xdr:rowOff>
    </xdr:from>
    <xdr:to>
      <xdr:col>6</xdr:col>
      <xdr:colOff>336736</xdr:colOff>
      <xdr:row>978</xdr:row>
      <xdr:rowOff>1510</xdr:rowOff>
    </xdr:to>
    <xdr:sp macro="" textlink="">
      <xdr:nvSpPr>
        <xdr:cNvPr id="1161" name="AutoShape 39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>
          <a:spLocks noChangeArrowheads="1"/>
        </xdr:cNvSpPr>
      </xdr:nvSpPr>
      <xdr:spPr bwMode="auto">
        <a:xfrm>
          <a:off x="6819369" y="224147734"/>
          <a:ext cx="150019" cy="20237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955</xdr:row>
      <xdr:rowOff>0</xdr:rowOff>
    </xdr:from>
    <xdr:ext cx="76200" cy="214428"/>
    <xdr:sp macro="" textlink="">
      <xdr:nvSpPr>
        <xdr:cNvPr id="1162" name="Text Box 6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 txBox="1">
          <a:spLocks noChangeArrowheads="1"/>
        </xdr:cNvSpPr>
      </xdr:nvSpPr>
      <xdr:spPr bwMode="auto">
        <a:xfrm>
          <a:off x="17203079" y="219957805"/>
          <a:ext cx="76200" cy="21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955</xdr:row>
      <xdr:rowOff>0</xdr:rowOff>
    </xdr:from>
    <xdr:ext cx="76200" cy="214428"/>
    <xdr:sp macro="" textlink="">
      <xdr:nvSpPr>
        <xdr:cNvPr id="1163" name="Text Box 7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 txBox="1">
          <a:spLocks noChangeArrowheads="1"/>
        </xdr:cNvSpPr>
      </xdr:nvSpPr>
      <xdr:spPr bwMode="auto">
        <a:xfrm>
          <a:off x="17203079" y="219957805"/>
          <a:ext cx="76200" cy="21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955</xdr:row>
      <xdr:rowOff>0</xdr:rowOff>
    </xdr:from>
    <xdr:to>
      <xdr:col>24</xdr:col>
      <xdr:colOff>557893</xdr:colOff>
      <xdr:row>956</xdr:row>
      <xdr:rowOff>27214</xdr:rowOff>
    </xdr:to>
    <xdr:sp macro="" textlink="">
      <xdr:nvSpPr>
        <xdr:cNvPr id="1164" name="AutoShape 39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>
          <a:spLocks noChangeArrowheads="1"/>
        </xdr:cNvSpPr>
      </xdr:nvSpPr>
      <xdr:spPr bwMode="auto">
        <a:xfrm>
          <a:off x="22777363" y="219957805"/>
          <a:ext cx="408213" cy="21306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961</xdr:row>
      <xdr:rowOff>35719</xdr:rowOff>
    </xdr:from>
    <xdr:to>
      <xdr:col>4</xdr:col>
      <xdr:colOff>546364</xdr:colOff>
      <xdr:row>961</xdr:row>
      <xdr:rowOff>205051</xdr:rowOff>
    </xdr:to>
    <xdr:sp macro="" textlink="">
      <xdr:nvSpPr>
        <xdr:cNvPr id="1165" name="AutoShape 39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>
          <a:spLocks noChangeArrowheads="1"/>
        </xdr:cNvSpPr>
      </xdr:nvSpPr>
      <xdr:spPr bwMode="auto">
        <a:xfrm>
          <a:off x="5210001" y="221108646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955</xdr:row>
      <xdr:rowOff>0</xdr:rowOff>
    </xdr:from>
    <xdr:to>
      <xdr:col>24</xdr:col>
      <xdr:colOff>557893</xdr:colOff>
      <xdr:row>956</xdr:row>
      <xdr:rowOff>27214</xdr:rowOff>
    </xdr:to>
    <xdr:sp macro="" textlink="">
      <xdr:nvSpPr>
        <xdr:cNvPr id="1166" name="AutoShape 39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>
          <a:spLocks noChangeArrowheads="1"/>
        </xdr:cNvSpPr>
      </xdr:nvSpPr>
      <xdr:spPr bwMode="auto">
        <a:xfrm>
          <a:off x="22777363" y="219957805"/>
          <a:ext cx="408213" cy="21306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955</xdr:row>
      <xdr:rowOff>0</xdr:rowOff>
    </xdr:from>
    <xdr:to>
      <xdr:col>24</xdr:col>
      <xdr:colOff>557893</xdr:colOff>
      <xdr:row>956</xdr:row>
      <xdr:rowOff>27214</xdr:rowOff>
    </xdr:to>
    <xdr:sp macro="" textlink="">
      <xdr:nvSpPr>
        <xdr:cNvPr id="1167" name="AutoShape 39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>
          <a:spLocks noChangeArrowheads="1"/>
        </xdr:cNvSpPr>
      </xdr:nvSpPr>
      <xdr:spPr bwMode="auto">
        <a:xfrm>
          <a:off x="22777363" y="219957805"/>
          <a:ext cx="408213" cy="21306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20</xdr:col>
      <xdr:colOff>148166</xdr:colOff>
      <xdr:row>150</xdr:row>
      <xdr:rowOff>190500</xdr:rowOff>
    </xdr:from>
    <xdr:to>
      <xdr:col>20</xdr:col>
      <xdr:colOff>298185</xdr:colOff>
      <xdr:row>151</xdr:row>
      <xdr:rowOff>201083</xdr:rowOff>
    </xdr:to>
    <xdr:sp macro="" textlink="">
      <xdr:nvSpPr>
        <xdr:cNvPr id="729" name="AutoShape 39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230</xdr:row>
      <xdr:rowOff>190500</xdr:rowOff>
    </xdr:from>
    <xdr:to>
      <xdr:col>20</xdr:col>
      <xdr:colOff>298185</xdr:colOff>
      <xdr:row>231</xdr:row>
      <xdr:rowOff>201083</xdr:rowOff>
    </xdr:to>
    <xdr:sp macro="" textlink="">
      <xdr:nvSpPr>
        <xdr:cNvPr id="732" name="AutoShape 39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310</xdr:row>
      <xdr:rowOff>190500</xdr:rowOff>
    </xdr:from>
    <xdr:to>
      <xdr:col>20</xdr:col>
      <xdr:colOff>298185</xdr:colOff>
      <xdr:row>311</xdr:row>
      <xdr:rowOff>201083</xdr:rowOff>
    </xdr:to>
    <xdr:sp macro="" textlink="">
      <xdr:nvSpPr>
        <xdr:cNvPr id="733" name="AutoShape 3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470</xdr:row>
      <xdr:rowOff>190500</xdr:rowOff>
    </xdr:from>
    <xdr:to>
      <xdr:col>20</xdr:col>
      <xdr:colOff>298185</xdr:colOff>
      <xdr:row>471</xdr:row>
      <xdr:rowOff>201083</xdr:rowOff>
    </xdr:to>
    <xdr:sp macro="" textlink="">
      <xdr:nvSpPr>
        <xdr:cNvPr id="734" name="AutoShape 39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1429</xdr:row>
      <xdr:rowOff>190500</xdr:rowOff>
    </xdr:from>
    <xdr:to>
      <xdr:col>20</xdr:col>
      <xdr:colOff>298185</xdr:colOff>
      <xdr:row>1430</xdr:row>
      <xdr:rowOff>201083</xdr:rowOff>
    </xdr:to>
    <xdr:sp macro="" textlink="">
      <xdr:nvSpPr>
        <xdr:cNvPr id="799" name="AutoShape 39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630</xdr:row>
      <xdr:rowOff>190500</xdr:rowOff>
    </xdr:from>
    <xdr:to>
      <xdr:col>20</xdr:col>
      <xdr:colOff>298185</xdr:colOff>
      <xdr:row>631</xdr:row>
      <xdr:rowOff>201083</xdr:rowOff>
    </xdr:to>
    <xdr:sp macro="" textlink="">
      <xdr:nvSpPr>
        <xdr:cNvPr id="800" name="AutoShape 3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871</xdr:row>
      <xdr:rowOff>190500</xdr:rowOff>
    </xdr:from>
    <xdr:to>
      <xdr:col>20</xdr:col>
      <xdr:colOff>298185</xdr:colOff>
      <xdr:row>872</xdr:row>
      <xdr:rowOff>201083</xdr:rowOff>
    </xdr:to>
    <xdr:sp macro="" textlink="">
      <xdr:nvSpPr>
        <xdr:cNvPr id="801" name="AutoShape 39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1275</xdr:row>
      <xdr:rowOff>190500</xdr:rowOff>
    </xdr:from>
    <xdr:to>
      <xdr:col>20</xdr:col>
      <xdr:colOff>298185</xdr:colOff>
      <xdr:row>1276</xdr:row>
      <xdr:rowOff>201083</xdr:rowOff>
    </xdr:to>
    <xdr:sp macro="" textlink="">
      <xdr:nvSpPr>
        <xdr:cNvPr id="802" name="AutoShape 39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1348</xdr:row>
      <xdr:rowOff>190500</xdr:rowOff>
    </xdr:from>
    <xdr:to>
      <xdr:col>20</xdr:col>
      <xdr:colOff>298185</xdr:colOff>
      <xdr:row>1349</xdr:row>
      <xdr:rowOff>201083</xdr:rowOff>
    </xdr:to>
    <xdr:sp macro="" textlink="">
      <xdr:nvSpPr>
        <xdr:cNvPr id="803" name="AutoShape 39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1588</xdr:row>
      <xdr:rowOff>190500</xdr:rowOff>
    </xdr:from>
    <xdr:to>
      <xdr:col>20</xdr:col>
      <xdr:colOff>298185</xdr:colOff>
      <xdr:row>1589</xdr:row>
      <xdr:rowOff>201083</xdr:rowOff>
    </xdr:to>
    <xdr:sp macro="" textlink="">
      <xdr:nvSpPr>
        <xdr:cNvPr id="804" name="AutoShape 39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1666</xdr:row>
      <xdr:rowOff>190500</xdr:rowOff>
    </xdr:from>
    <xdr:to>
      <xdr:col>20</xdr:col>
      <xdr:colOff>298185</xdr:colOff>
      <xdr:row>1667</xdr:row>
      <xdr:rowOff>201083</xdr:rowOff>
    </xdr:to>
    <xdr:sp macro="" textlink="">
      <xdr:nvSpPr>
        <xdr:cNvPr id="805" name="AutoShape 39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1745</xdr:row>
      <xdr:rowOff>190500</xdr:rowOff>
    </xdr:from>
    <xdr:to>
      <xdr:col>20</xdr:col>
      <xdr:colOff>298185</xdr:colOff>
      <xdr:row>1746</xdr:row>
      <xdr:rowOff>201083</xdr:rowOff>
    </xdr:to>
    <xdr:sp macro="" textlink="">
      <xdr:nvSpPr>
        <xdr:cNvPr id="806" name="AutoShape 39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1825</xdr:row>
      <xdr:rowOff>190500</xdr:rowOff>
    </xdr:from>
    <xdr:to>
      <xdr:col>20</xdr:col>
      <xdr:colOff>298185</xdr:colOff>
      <xdr:row>1826</xdr:row>
      <xdr:rowOff>201083</xdr:rowOff>
    </xdr:to>
    <xdr:sp macro="" textlink="">
      <xdr:nvSpPr>
        <xdr:cNvPr id="807" name="AutoShape 39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1903</xdr:row>
      <xdr:rowOff>190500</xdr:rowOff>
    </xdr:from>
    <xdr:to>
      <xdr:col>20</xdr:col>
      <xdr:colOff>298185</xdr:colOff>
      <xdr:row>1904</xdr:row>
      <xdr:rowOff>201083</xdr:rowOff>
    </xdr:to>
    <xdr:sp macro="" textlink="">
      <xdr:nvSpPr>
        <xdr:cNvPr id="808" name="AutoShape 39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1983</xdr:row>
      <xdr:rowOff>190500</xdr:rowOff>
    </xdr:from>
    <xdr:to>
      <xdr:col>20</xdr:col>
      <xdr:colOff>298185</xdr:colOff>
      <xdr:row>1984</xdr:row>
      <xdr:rowOff>201083</xdr:rowOff>
    </xdr:to>
    <xdr:sp macro="" textlink="">
      <xdr:nvSpPr>
        <xdr:cNvPr id="809" name="AutoShape 39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951</xdr:row>
      <xdr:rowOff>190500</xdr:rowOff>
    </xdr:from>
    <xdr:to>
      <xdr:col>20</xdr:col>
      <xdr:colOff>298185</xdr:colOff>
      <xdr:row>952</xdr:row>
      <xdr:rowOff>201083</xdr:rowOff>
    </xdr:to>
    <xdr:sp macro="" textlink="">
      <xdr:nvSpPr>
        <xdr:cNvPr id="810" name="AutoShape 3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2063</xdr:row>
      <xdr:rowOff>190500</xdr:rowOff>
    </xdr:from>
    <xdr:to>
      <xdr:col>20</xdr:col>
      <xdr:colOff>298185</xdr:colOff>
      <xdr:row>2064</xdr:row>
      <xdr:rowOff>201083</xdr:rowOff>
    </xdr:to>
    <xdr:sp macro="" textlink="">
      <xdr:nvSpPr>
        <xdr:cNvPr id="812" name="AutoShape 39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>
          <a:spLocks noChangeArrowheads="1"/>
        </xdr:cNvSpPr>
      </xdr:nvSpPr>
      <xdr:spPr bwMode="auto">
        <a:xfrm>
          <a:off x="19908211" y="848591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790</xdr:row>
      <xdr:rowOff>190500</xdr:rowOff>
    </xdr:from>
    <xdr:to>
      <xdr:col>20</xdr:col>
      <xdr:colOff>298185</xdr:colOff>
      <xdr:row>791</xdr:row>
      <xdr:rowOff>201083</xdr:rowOff>
    </xdr:to>
    <xdr:sp macro="" textlink="">
      <xdr:nvSpPr>
        <xdr:cNvPr id="813" name="AutoShape 39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>
          <a:spLocks noChangeArrowheads="1"/>
        </xdr:cNvSpPr>
      </xdr:nvSpPr>
      <xdr:spPr bwMode="auto">
        <a:xfrm>
          <a:off x="19908211" y="341999455"/>
          <a:ext cx="150019" cy="20887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150</xdr:row>
      <xdr:rowOff>190500</xdr:rowOff>
    </xdr:from>
    <xdr:to>
      <xdr:col>20</xdr:col>
      <xdr:colOff>298185</xdr:colOff>
      <xdr:row>151</xdr:row>
      <xdr:rowOff>201083</xdr:rowOff>
    </xdr:to>
    <xdr:sp macro="" textlink="">
      <xdr:nvSpPr>
        <xdr:cNvPr id="814" name="AutoShape 39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230</xdr:row>
      <xdr:rowOff>190500</xdr:rowOff>
    </xdr:from>
    <xdr:to>
      <xdr:col>20</xdr:col>
      <xdr:colOff>298185</xdr:colOff>
      <xdr:row>231</xdr:row>
      <xdr:rowOff>201083</xdr:rowOff>
    </xdr:to>
    <xdr:sp macro="" textlink="">
      <xdr:nvSpPr>
        <xdr:cNvPr id="815" name="AutoShape 39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310</xdr:row>
      <xdr:rowOff>190500</xdr:rowOff>
    </xdr:from>
    <xdr:to>
      <xdr:col>20</xdr:col>
      <xdr:colOff>298185</xdr:colOff>
      <xdr:row>311</xdr:row>
      <xdr:rowOff>201083</xdr:rowOff>
    </xdr:to>
    <xdr:sp macro="" textlink="">
      <xdr:nvSpPr>
        <xdr:cNvPr id="816" name="AutoShape 39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470</xdr:row>
      <xdr:rowOff>190500</xdr:rowOff>
    </xdr:from>
    <xdr:to>
      <xdr:col>20</xdr:col>
      <xdr:colOff>298185</xdr:colOff>
      <xdr:row>471</xdr:row>
      <xdr:rowOff>201083</xdr:rowOff>
    </xdr:to>
    <xdr:sp macro="" textlink="">
      <xdr:nvSpPr>
        <xdr:cNvPr id="817" name="AutoShape 39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1429</xdr:row>
      <xdr:rowOff>190500</xdr:rowOff>
    </xdr:from>
    <xdr:to>
      <xdr:col>20</xdr:col>
      <xdr:colOff>298185</xdr:colOff>
      <xdr:row>1430</xdr:row>
      <xdr:rowOff>201083</xdr:rowOff>
    </xdr:to>
    <xdr:sp macro="" textlink="">
      <xdr:nvSpPr>
        <xdr:cNvPr id="818" name="AutoShape 39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630</xdr:row>
      <xdr:rowOff>190500</xdr:rowOff>
    </xdr:from>
    <xdr:to>
      <xdr:col>20</xdr:col>
      <xdr:colOff>298185</xdr:colOff>
      <xdr:row>631</xdr:row>
      <xdr:rowOff>201083</xdr:rowOff>
    </xdr:to>
    <xdr:sp macro="" textlink="">
      <xdr:nvSpPr>
        <xdr:cNvPr id="819" name="AutoShape 39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871</xdr:row>
      <xdr:rowOff>190500</xdr:rowOff>
    </xdr:from>
    <xdr:to>
      <xdr:col>20</xdr:col>
      <xdr:colOff>298185</xdr:colOff>
      <xdr:row>872</xdr:row>
      <xdr:rowOff>201083</xdr:rowOff>
    </xdr:to>
    <xdr:sp macro="" textlink="">
      <xdr:nvSpPr>
        <xdr:cNvPr id="820" name="AutoShape 3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1275</xdr:row>
      <xdr:rowOff>190500</xdr:rowOff>
    </xdr:from>
    <xdr:to>
      <xdr:col>20</xdr:col>
      <xdr:colOff>298185</xdr:colOff>
      <xdr:row>1276</xdr:row>
      <xdr:rowOff>201083</xdr:rowOff>
    </xdr:to>
    <xdr:sp macro="" textlink="">
      <xdr:nvSpPr>
        <xdr:cNvPr id="821" name="AutoShape 39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1348</xdr:row>
      <xdr:rowOff>190500</xdr:rowOff>
    </xdr:from>
    <xdr:to>
      <xdr:col>20</xdr:col>
      <xdr:colOff>298185</xdr:colOff>
      <xdr:row>1349</xdr:row>
      <xdr:rowOff>201083</xdr:rowOff>
    </xdr:to>
    <xdr:sp macro="" textlink="">
      <xdr:nvSpPr>
        <xdr:cNvPr id="824" name="AutoShape 39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1588</xdr:row>
      <xdr:rowOff>190500</xdr:rowOff>
    </xdr:from>
    <xdr:to>
      <xdr:col>20</xdr:col>
      <xdr:colOff>298185</xdr:colOff>
      <xdr:row>1589</xdr:row>
      <xdr:rowOff>201083</xdr:rowOff>
    </xdr:to>
    <xdr:sp macro="" textlink="">
      <xdr:nvSpPr>
        <xdr:cNvPr id="825" name="AutoShape 39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1666</xdr:row>
      <xdr:rowOff>190500</xdr:rowOff>
    </xdr:from>
    <xdr:to>
      <xdr:col>20</xdr:col>
      <xdr:colOff>298185</xdr:colOff>
      <xdr:row>1667</xdr:row>
      <xdr:rowOff>201083</xdr:rowOff>
    </xdr:to>
    <xdr:sp macro="" textlink="">
      <xdr:nvSpPr>
        <xdr:cNvPr id="826" name="AutoShape 39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1745</xdr:row>
      <xdr:rowOff>190500</xdr:rowOff>
    </xdr:from>
    <xdr:to>
      <xdr:col>20</xdr:col>
      <xdr:colOff>298185</xdr:colOff>
      <xdr:row>1746</xdr:row>
      <xdr:rowOff>201083</xdr:rowOff>
    </xdr:to>
    <xdr:sp macro="" textlink="">
      <xdr:nvSpPr>
        <xdr:cNvPr id="827" name="AutoShape 39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1825</xdr:row>
      <xdr:rowOff>190500</xdr:rowOff>
    </xdr:from>
    <xdr:to>
      <xdr:col>20</xdr:col>
      <xdr:colOff>298185</xdr:colOff>
      <xdr:row>1826</xdr:row>
      <xdr:rowOff>201083</xdr:rowOff>
    </xdr:to>
    <xdr:sp macro="" textlink="">
      <xdr:nvSpPr>
        <xdr:cNvPr id="857" name="AutoShape 39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1903</xdr:row>
      <xdr:rowOff>190500</xdr:rowOff>
    </xdr:from>
    <xdr:to>
      <xdr:col>20</xdr:col>
      <xdr:colOff>298185</xdr:colOff>
      <xdr:row>1904</xdr:row>
      <xdr:rowOff>201083</xdr:rowOff>
    </xdr:to>
    <xdr:sp macro="" textlink="">
      <xdr:nvSpPr>
        <xdr:cNvPr id="858" name="AutoShape 39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1983</xdr:row>
      <xdr:rowOff>190500</xdr:rowOff>
    </xdr:from>
    <xdr:to>
      <xdr:col>20</xdr:col>
      <xdr:colOff>298185</xdr:colOff>
      <xdr:row>1984</xdr:row>
      <xdr:rowOff>201083</xdr:rowOff>
    </xdr:to>
    <xdr:sp macro="" textlink="">
      <xdr:nvSpPr>
        <xdr:cNvPr id="859" name="AutoShape 39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951</xdr:row>
      <xdr:rowOff>190500</xdr:rowOff>
    </xdr:from>
    <xdr:to>
      <xdr:col>20</xdr:col>
      <xdr:colOff>298185</xdr:colOff>
      <xdr:row>952</xdr:row>
      <xdr:rowOff>201083</xdr:rowOff>
    </xdr:to>
    <xdr:sp macro="" textlink="">
      <xdr:nvSpPr>
        <xdr:cNvPr id="860" name="AutoShape 3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2063</xdr:row>
      <xdr:rowOff>190500</xdr:rowOff>
    </xdr:from>
    <xdr:to>
      <xdr:col>20</xdr:col>
      <xdr:colOff>298185</xdr:colOff>
      <xdr:row>2064</xdr:row>
      <xdr:rowOff>201083</xdr:rowOff>
    </xdr:to>
    <xdr:sp macro="" textlink="">
      <xdr:nvSpPr>
        <xdr:cNvPr id="862" name="AutoShape 39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790</xdr:row>
      <xdr:rowOff>190500</xdr:rowOff>
    </xdr:from>
    <xdr:to>
      <xdr:col>20</xdr:col>
      <xdr:colOff>298185</xdr:colOff>
      <xdr:row>791</xdr:row>
      <xdr:rowOff>201083</xdr:rowOff>
    </xdr:to>
    <xdr:sp macro="" textlink="">
      <xdr:nvSpPr>
        <xdr:cNvPr id="863" name="AutoShape 39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>
          <a:spLocks noChangeArrowheads="1"/>
        </xdr:cNvSpPr>
      </xdr:nvSpPr>
      <xdr:spPr bwMode="auto">
        <a:xfrm>
          <a:off x="19878523" y="833747"/>
          <a:ext cx="150019" cy="19898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oneCellAnchor>
    <xdr:from>
      <xdr:col>17</xdr:col>
      <xdr:colOff>0</xdr:colOff>
      <xdr:row>393</xdr:row>
      <xdr:rowOff>0</xdr:rowOff>
    </xdr:from>
    <xdr:ext cx="76200" cy="217091"/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 txBox="1">
          <a:spLocks noChangeArrowheads="1"/>
        </xdr:cNvSpPr>
      </xdr:nvSpPr>
      <xdr:spPr bwMode="auto">
        <a:xfrm>
          <a:off x="17264063" y="56137969"/>
          <a:ext cx="76200" cy="21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393</xdr:row>
      <xdr:rowOff>0</xdr:rowOff>
    </xdr:from>
    <xdr:ext cx="76200" cy="217091"/>
    <xdr:sp macro="" textlink="">
      <xdr:nvSpPr>
        <xdr:cNvPr id="865" name="Text Box 7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 txBox="1">
          <a:spLocks noChangeArrowheads="1"/>
        </xdr:cNvSpPr>
      </xdr:nvSpPr>
      <xdr:spPr bwMode="auto">
        <a:xfrm>
          <a:off x="17264063" y="56137969"/>
          <a:ext cx="76200" cy="2170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391583</xdr:colOff>
      <xdr:row>396</xdr:row>
      <xdr:rowOff>0</xdr:rowOff>
    </xdr:from>
    <xdr:to>
      <xdr:col>2</xdr:col>
      <xdr:colOff>541602</xdr:colOff>
      <xdr:row>397</xdr:row>
      <xdr:rowOff>0</xdr:rowOff>
    </xdr:to>
    <xdr:sp macro="" textlink="">
      <xdr:nvSpPr>
        <xdr:cNvPr id="866" name="AutoShape 39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>
          <a:spLocks noChangeArrowheads="1"/>
        </xdr:cNvSpPr>
      </xdr:nvSpPr>
      <xdr:spPr bwMode="auto">
        <a:xfrm>
          <a:off x="2034646" y="56709469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399</xdr:row>
      <xdr:rowOff>195036</xdr:rowOff>
    </xdr:from>
    <xdr:to>
      <xdr:col>1</xdr:col>
      <xdr:colOff>951328</xdr:colOff>
      <xdr:row>400</xdr:row>
      <xdr:rowOff>202595</xdr:rowOff>
    </xdr:to>
    <xdr:sp macro="" textlink="">
      <xdr:nvSpPr>
        <xdr:cNvPr id="867" name="AutoShape 39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>
          <a:spLocks noChangeArrowheads="1"/>
        </xdr:cNvSpPr>
      </xdr:nvSpPr>
      <xdr:spPr bwMode="auto">
        <a:xfrm>
          <a:off x="1396622" y="57476005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400</xdr:row>
      <xdr:rowOff>18144</xdr:rowOff>
    </xdr:from>
    <xdr:to>
      <xdr:col>5</xdr:col>
      <xdr:colOff>490198</xdr:colOff>
      <xdr:row>401</xdr:row>
      <xdr:rowOff>18142</xdr:rowOff>
    </xdr:to>
    <xdr:sp macro="" textlink="">
      <xdr:nvSpPr>
        <xdr:cNvPr id="868" name="AutoShape 3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>
          <a:spLocks noChangeArrowheads="1"/>
        </xdr:cNvSpPr>
      </xdr:nvSpPr>
      <xdr:spPr bwMode="auto">
        <a:xfrm>
          <a:off x="6114710" y="57489613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399</xdr:row>
      <xdr:rowOff>188989</xdr:rowOff>
    </xdr:from>
    <xdr:to>
      <xdr:col>3</xdr:col>
      <xdr:colOff>1279411</xdr:colOff>
      <xdr:row>400</xdr:row>
      <xdr:rowOff>196548</xdr:rowOff>
    </xdr:to>
    <xdr:sp macro="" textlink="">
      <xdr:nvSpPr>
        <xdr:cNvPr id="869" name="AutoShape 39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>
          <a:spLocks noChangeArrowheads="1"/>
        </xdr:cNvSpPr>
      </xdr:nvSpPr>
      <xdr:spPr bwMode="auto">
        <a:xfrm>
          <a:off x="3391580" y="57469958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400</xdr:row>
      <xdr:rowOff>4536</xdr:rowOff>
    </xdr:from>
    <xdr:to>
      <xdr:col>7</xdr:col>
      <xdr:colOff>351102</xdr:colOff>
      <xdr:row>401</xdr:row>
      <xdr:rowOff>12094</xdr:rowOff>
    </xdr:to>
    <xdr:sp macro="" textlink="">
      <xdr:nvSpPr>
        <xdr:cNvPr id="870" name="AutoShape 3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>
          <a:spLocks noChangeArrowheads="1"/>
        </xdr:cNvSpPr>
      </xdr:nvSpPr>
      <xdr:spPr bwMode="auto">
        <a:xfrm>
          <a:off x="7678208" y="57476005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400</xdr:row>
      <xdr:rowOff>18144</xdr:rowOff>
    </xdr:from>
    <xdr:to>
      <xdr:col>6</xdr:col>
      <xdr:colOff>402506</xdr:colOff>
      <xdr:row>401</xdr:row>
      <xdr:rowOff>25702</xdr:rowOff>
    </xdr:to>
    <xdr:sp macro="" textlink="">
      <xdr:nvSpPr>
        <xdr:cNvPr id="871" name="AutoShape 39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>
          <a:spLocks noChangeArrowheads="1"/>
        </xdr:cNvSpPr>
      </xdr:nvSpPr>
      <xdr:spPr bwMode="auto">
        <a:xfrm>
          <a:off x="6872362" y="57489613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400</xdr:row>
      <xdr:rowOff>4537</xdr:rowOff>
    </xdr:from>
    <xdr:to>
      <xdr:col>9</xdr:col>
      <xdr:colOff>59305</xdr:colOff>
      <xdr:row>401</xdr:row>
      <xdr:rowOff>12095</xdr:rowOff>
    </xdr:to>
    <xdr:sp macro="" textlink="">
      <xdr:nvSpPr>
        <xdr:cNvPr id="872" name="AutoShape 39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>
          <a:spLocks noChangeArrowheads="1"/>
        </xdr:cNvSpPr>
      </xdr:nvSpPr>
      <xdr:spPr bwMode="auto">
        <a:xfrm>
          <a:off x="8978447" y="57476006"/>
          <a:ext cx="332014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400</xdr:row>
      <xdr:rowOff>30239</xdr:rowOff>
    </xdr:from>
    <xdr:to>
      <xdr:col>17</xdr:col>
      <xdr:colOff>158750</xdr:colOff>
      <xdr:row>400</xdr:row>
      <xdr:rowOff>199571</xdr:rowOff>
    </xdr:to>
    <xdr:sp macro="" textlink="">
      <xdr:nvSpPr>
        <xdr:cNvPr id="873" name="AutoShape 39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>
          <a:spLocks noChangeArrowheads="1"/>
        </xdr:cNvSpPr>
      </xdr:nvSpPr>
      <xdr:spPr bwMode="auto">
        <a:xfrm>
          <a:off x="17136685" y="57501708"/>
          <a:ext cx="286128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400</xdr:row>
      <xdr:rowOff>15121</xdr:rowOff>
    </xdr:from>
    <xdr:to>
      <xdr:col>14</xdr:col>
      <xdr:colOff>51362</xdr:colOff>
      <xdr:row>401</xdr:row>
      <xdr:rowOff>22679</xdr:rowOff>
    </xdr:to>
    <xdr:sp macro="" textlink="">
      <xdr:nvSpPr>
        <xdr:cNvPr id="874" name="AutoShape 39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>
          <a:spLocks noChangeArrowheads="1"/>
        </xdr:cNvSpPr>
      </xdr:nvSpPr>
      <xdr:spPr bwMode="auto">
        <a:xfrm>
          <a:off x="12335889" y="57486590"/>
          <a:ext cx="262209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400</xdr:row>
      <xdr:rowOff>24192</xdr:rowOff>
    </xdr:from>
    <xdr:to>
      <xdr:col>19</xdr:col>
      <xdr:colOff>143631</xdr:colOff>
      <xdr:row>400</xdr:row>
      <xdr:rowOff>193524</xdr:rowOff>
    </xdr:to>
    <xdr:sp macro="" textlink="">
      <xdr:nvSpPr>
        <xdr:cNvPr id="875" name="AutoShape 39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>
          <a:spLocks noChangeArrowheads="1"/>
        </xdr:cNvSpPr>
      </xdr:nvSpPr>
      <xdr:spPr bwMode="auto">
        <a:xfrm>
          <a:off x="18727209" y="57495661"/>
          <a:ext cx="40689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400</xdr:row>
      <xdr:rowOff>37799</xdr:rowOff>
    </xdr:from>
    <xdr:to>
      <xdr:col>20</xdr:col>
      <xdr:colOff>598714</xdr:colOff>
      <xdr:row>401</xdr:row>
      <xdr:rowOff>3023</xdr:rowOff>
    </xdr:to>
    <xdr:sp macro="" textlink="">
      <xdr:nvSpPr>
        <xdr:cNvPr id="876" name="AutoShape 39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>
          <a:spLocks noChangeArrowheads="1"/>
        </xdr:cNvSpPr>
      </xdr:nvSpPr>
      <xdr:spPr bwMode="auto">
        <a:xfrm>
          <a:off x="20007225" y="57509268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400</xdr:row>
      <xdr:rowOff>31751</xdr:rowOff>
    </xdr:from>
    <xdr:to>
      <xdr:col>24</xdr:col>
      <xdr:colOff>752929</xdr:colOff>
      <xdr:row>400</xdr:row>
      <xdr:rowOff>201083</xdr:rowOff>
    </xdr:to>
    <xdr:sp macro="" textlink="">
      <xdr:nvSpPr>
        <xdr:cNvPr id="877" name="AutoShape 39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>
          <a:spLocks noChangeArrowheads="1"/>
        </xdr:cNvSpPr>
      </xdr:nvSpPr>
      <xdr:spPr bwMode="auto">
        <a:xfrm>
          <a:off x="23126096" y="57503220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416</xdr:row>
      <xdr:rowOff>7560</xdr:rowOff>
    </xdr:from>
    <xdr:to>
      <xdr:col>1</xdr:col>
      <xdr:colOff>719667</xdr:colOff>
      <xdr:row>417</xdr:row>
      <xdr:rowOff>28726</xdr:rowOff>
    </xdr:to>
    <xdr:sp macro="" textlink="">
      <xdr:nvSpPr>
        <xdr:cNvPr id="878" name="AutoShape 39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>
          <a:spLocks noChangeArrowheads="1"/>
        </xdr:cNvSpPr>
      </xdr:nvSpPr>
      <xdr:spPr bwMode="auto">
        <a:xfrm>
          <a:off x="923396" y="60777060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415</xdr:row>
      <xdr:rowOff>188988</xdr:rowOff>
    </xdr:from>
    <xdr:to>
      <xdr:col>3</xdr:col>
      <xdr:colOff>937721</xdr:colOff>
      <xdr:row>417</xdr:row>
      <xdr:rowOff>19654</xdr:rowOff>
    </xdr:to>
    <xdr:sp macro="" textlink="">
      <xdr:nvSpPr>
        <xdr:cNvPr id="879" name="AutoShape 39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>
          <a:spLocks noChangeArrowheads="1"/>
        </xdr:cNvSpPr>
      </xdr:nvSpPr>
      <xdr:spPr bwMode="auto">
        <a:xfrm>
          <a:off x="3049890" y="607679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415</xdr:row>
      <xdr:rowOff>176893</xdr:rowOff>
    </xdr:from>
    <xdr:to>
      <xdr:col>7</xdr:col>
      <xdr:colOff>530827</xdr:colOff>
      <xdr:row>417</xdr:row>
      <xdr:rowOff>7559</xdr:rowOff>
    </xdr:to>
    <xdr:sp macro="" textlink="">
      <xdr:nvSpPr>
        <xdr:cNvPr id="880" name="AutoShape 3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>
          <a:spLocks noChangeArrowheads="1"/>
        </xdr:cNvSpPr>
      </xdr:nvSpPr>
      <xdr:spPr bwMode="auto">
        <a:xfrm>
          <a:off x="7854531" y="60755893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415</xdr:row>
      <xdr:rowOff>188989</xdr:rowOff>
    </xdr:from>
    <xdr:to>
      <xdr:col>12</xdr:col>
      <xdr:colOff>125442</xdr:colOff>
      <xdr:row>417</xdr:row>
      <xdr:rowOff>19655</xdr:rowOff>
    </xdr:to>
    <xdr:sp macro="" textlink="">
      <xdr:nvSpPr>
        <xdr:cNvPr id="883" name="AutoShape 39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>
          <a:spLocks noChangeArrowheads="1"/>
        </xdr:cNvSpPr>
      </xdr:nvSpPr>
      <xdr:spPr bwMode="auto">
        <a:xfrm>
          <a:off x="12333769" y="60767989"/>
          <a:ext cx="126548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416</xdr:row>
      <xdr:rowOff>7560</xdr:rowOff>
    </xdr:from>
    <xdr:to>
      <xdr:col>15</xdr:col>
      <xdr:colOff>766342</xdr:colOff>
      <xdr:row>416</xdr:row>
      <xdr:rowOff>176892</xdr:rowOff>
    </xdr:to>
    <xdr:sp macro="" textlink="">
      <xdr:nvSpPr>
        <xdr:cNvPr id="884" name="AutoShape 39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>
          <a:spLocks noChangeArrowheads="1"/>
        </xdr:cNvSpPr>
      </xdr:nvSpPr>
      <xdr:spPr bwMode="auto">
        <a:xfrm>
          <a:off x="16279809" y="607770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416</xdr:row>
      <xdr:rowOff>15119</xdr:rowOff>
    </xdr:from>
    <xdr:to>
      <xdr:col>18</xdr:col>
      <xdr:colOff>179346</xdr:colOff>
      <xdr:row>416</xdr:row>
      <xdr:rowOff>184451</xdr:rowOff>
    </xdr:to>
    <xdr:sp macro="" textlink="">
      <xdr:nvSpPr>
        <xdr:cNvPr id="885" name="AutoShape 39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>
          <a:spLocks noChangeArrowheads="1"/>
        </xdr:cNvSpPr>
      </xdr:nvSpPr>
      <xdr:spPr bwMode="auto">
        <a:xfrm>
          <a:off x="17858049" y="60784619"/>
          <a:ext cx="3711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416</xdr:row>
      <xdr:rowOff>4536</xdr:rowOff>
    </xdr:from>
    <xdr:to>
      <xdr:col>19</xdr:col>
      <xdr:colOff>486641</xdr:colOff>
      <xdr:row>417</xdr:row>
      <xdr:rowOff>36286</xdr:rowOff>
    </xdr:to>
    <xdr:sp macro="" textlink="">
      <xdr:nvSpPr>
        <xdr:cNvPr id="886" name="AutoShape 39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>
          <a:spLocks noChangeArrowheads="1"/>
        </xdr:cNvSpPr>
      </xdr:nvSpPr>
      <xdr:spPr bwMode="auto">
        <a:xfrm>
          <a:off x="19180777" y="60774036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416</xdr:row>
      <xdr:rowOff>13419</xdr:rowOff>
    </xdr:from>
    <xdr:to>
      <xdr:col>23</xdr:col>
      <xdr:colOff>453760</xdr:colOff>
      <xdr:row>416</xdr:row>
      <xdr:rowOff>182751</xdr:rowOff>
    </xdr:to>
    <xdr:sp macro="" textlink="">
      <xdr:nvSpPr>
        <xdr:cNvPr id="887" name="AutoShape 39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>
          <a:spLocks noChangeArrowheads="1"/>
        </xdr:cNvSpPr>
      </xdr:nvSpPr>
      <xdr:spPr bwMode="auto">
        <a:xfrm>
          <a:off x="22124458" y="607829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416</xdr:row>
      <xdr:rowOff>22679</xdr:rowOff>
    </xdr:from>
    <xdr:to>
      <xdr:col>4</xdr:col>
      <xdr:colOff>524062</xdr:colOff>
      <xdr:row>417</xdr:row>
      <xdr:rowOff>1511</xdr:rowOff>
    </xdr:to>
    <xdr:sp macro="" textlink="">
      <xdr:nvSpPr>
        <xdr:cNvPr id="888" name="AutoShape 39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>
          <a:spLocks noChangeArrowheads="1"/>
        </xdr:cNvSpPr>
      </xdr:nvSpPr>
      <xdr:spPr bwMode="auto">
        <a:xfrm>
          <a:off x="5180729" y="6079217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415</xdr:row>
      <xdr:rowOff>188988</xdr:rowOff>
    </xdr:from>
    <xdr:to>
      <xdr:col>5</xdr:col>
      <xdr:colOff>495486</xdr:colOff>
      <xdr:row>417</xdr:row>
      <xdr:rowOff>19654</xdr:rowOff>
    </xdr:to>
    <xdr:sp macro="" textlink="">
      <xdr:nvSpPr>
        <xdr:cNvPr id="889" name="AutoShape 39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>
          <a:spLocks noChangeArrowheads="1"/>
        </xdr:cNvSpPr>
      </xdr:nvSpPr>
      <xdr:spPr bwMode="auto">
        <a:xfrm>
          <a:off x="6119998" y="607679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415</xdr:row>
      <xdr:rowOff>170844</xdr:rowOff>
    </xdr:from>
    <xdr:to>
      <xdr:col>6</xdr:col>
      <xdr:colOff>336736</xdr:colOff>
      <xdr:row>417</xdr:row>
      <xdr:rowOff>1510</xdr:rowOff>
    </xdr:to>
    <xdr:sp macro="" textlink="">
      <xdr:nvSpPr>
        <xdr:cNvPr id="890" name="AutoShape 3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>
          <a:spLocks noChangeArrowheads="1"/>
        </xdr:cNvSpPr>
      </xdr:nvSpPr>
      <xdr:spPr bwMode="auto">
        <a:xfrm>
          <a:off x="6806592" y="60749844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394</xdr:row>
      <xdr:rowOff>0</xdr:rowOff>
    </xdr:from>
    <xdr:ext cx="76200" cy="219075"/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 txBox="1">
          <a:spLocks noChangeArrowheads="1"/>
        </xdr:cNvSpPr>
      </xdr:nvSpPr>
      <xdr:spPr bwMode="auto">
        <a:xfrm>
          <a:off x="17264063" y="56328469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394</xdr:row>
      <xdr:rowOff>0</xdr:rowOff>
    </xdr:from>
    <xdr:ext cx="76200" cy="219075"/>
    <xdr:sp macro="" textlink="">
      <xdr:nvSpPr>
        <xdr:cNvPr id="892" name="Text Box 7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 txBox="1">
          <a:spLocks noChangeArrowheads="1"/>
        </xdr:cNvSpPr>
      </xdr:nvSpPr>
      <xdr:spPr bwMode="auto">
        <a:xfrm>
          <a:off x="17264063" y="56328469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394</xdr:row>
      <xdr:rowOff>0</xdr:rowOff>
    </xdr:from>
    <xdr:to>
      <xdr:col>24</xdr:col>
      <xdr:colOff>557893</xdr:colOff>
      <xdr:row>395</xdr:row>
      <xdr:rowOff>27214</xdr:rowOff>
    </xdr:to>
    <xdr:sp macro="" textlink="">
      <xdr:nvSpPr>
        <xdr:cNvPr id="893" name="AutoShape 39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>
          <a:spLocks noChangeArrowheads="1"/>
        </xdr:cNvSpPr>
      </xdr:nvSpPr>
      <xdr:spPr bwMode="auto">
        <a:xfrm>
          <a:off x="22819180" y="56328469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400</xdr:row>
      <xdr:rowOff>35719</xdr:rowOff>
    </xdr:from>
    <xdr:to>
      <xdr:col>4</xdr:col>
      <xdr:colOff>546364</xdr:colOff>
      <xdr:row>400</xdr:row>
      <xdr:rowOff>205051</xdr:rowOff>
    </xdr:to>
    <xdr:sp macro="" textlink="">
      <xdr:nvSpPr>
        <xdr:cNvPr id="894" name="AutoShape 39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>
          <a:spLocks noChangeArrowheads="1"/>
        </xdr:cNvSpPr>
      </xdr:nvSpPr>
      <xdr:spPr bwMode="auto">
        <a:xfrm>
          <a:off x="5203031" y="57507188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</xdr:col>
      <xdr:colOff>391583</xdr:colOff>
      <xdr:row>396</xdr:row>
      <xdr:rowOff>0</xdr:rowOff>
    </xdr:from>
    <xdr:to>
      <xdr:col>2</xdr:col>
      <xdr:colOff>541602</xdr:colOff>
      <xdr:row>397</xdr:row>
      <xdr:rowOff>0</xdr:rowOff>
    </xdr:to>
    <xdr:sp macro="" textlink="">
      <xdr:nvSpPr>
        <xdr:cNvPr id="895" name="AutoShape 39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>
          <a:spLocks noChangeArrowheads="1"/>
        </xdr:cNvSpPr>
      </xdr:nvSpPr>
      <xdr:spPr bwMode="auto">
        <a:xfrm>
          <a:off x="2034646" y="56709469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20</xdr:col>
      <xdr:colOff>148166</xdr:colOff>
      <xdr:row>390</xdr:row>
      <xdr:rowOff>190500</xdr:rowOff>
    </xdr:from>
    <xdr:to>
      <xdr:col>20</xdr:col>
      <xdr:colOff>298185</xdr:colOff>
      <xdr:row>391</xdr:row>
      <xdr:rowOff>201083</xdr:rowOff>
    </xdr:to>
    <xdr:sp macro="" textlink="">
      <xdr:nvSpPr>
        <xdr:cNvPr id="896" name="AutoShape 39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>
          <a:spLocks noChangeArrowheads="1"/>
        </xdr:cNvSpPr>
      </xdr:nvSpPr>
      <xdr:spPr bwMode="auto">
        <a:xfrm>
          <a:off x="19853010" y="55745063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390</xdr:row>
      <xdr:rowOff>190500</xdr:rowOff>
    </xdr:from>
    <xdr:to>
      <xdr:col>20</xdr:col>
      <xdr:colOff>298185</xdr:colOff>
      <xdr:row>391</xdr:row>
      <xdr:rowOff>201083</xdr:rowOff>
    </xdr:to>
    <xdr:sp macro="" textlink="">
      <xdr:nvSpPr>
        <xdr:cNvPr id="897" name="AutoShape 39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>
          <a:spLocks noChangeArrowheads="1"/>
        </xdr:cNvSpPr>
      </xdr:nvSpPr>
      <xdr:spPr bwMode="auto">
        <a:xfrm>
          <a:off x="19853010" y="55745063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715</xdr:row>
      <xdr:rowOff>0</xdr:rowOff>
    </xdr:from>
    <xdr:to>
      <xdr:col>2</xdr:col>
      <xdr:colOff>541602</xdr:colOff>
      <xdr:row>716</xdr:row>
      <xdr:rowOff>0</xdr:rowOff>
    </xdr:to>
    <xdr:sp macro="" textlink="">
      <xdr:nvSpPr>
        <xdr:cNvPr id="898" name="AutoShape 39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>
          <a:spLocks noChangeArrowheads="1"/>
        </xdr:cNvSpPr>
      </xdr:nvSpPr>
      <xdr:spPr bwMode="auto">
        <a:xfrm>
          <a:off x="2034646" y="141374813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718</xdr:row>
      <xdr:rowOff>195036</xdr:rowOff>
    </xdr:from>
    <xdr:to>
      <xdr:col>1</xdr:col>
      <xdr:colOff>951328</xdr:colOff>
      <xdr:row>719</xdr:row>
      <xdr:rowOff>202595</xdr:rowOff>
    </xdr:to>
    <xdr:sp macro="" textlink="">
      <xdr:nvSpPr>
        <xdr:cNvPr id="899" name="AutoShape 39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>
          <a:spLocks noChangeArrowheads="1"/>
        </xdr:cNvSpPr>
      </xdr:nvSpPr>
      <xdr:spPr bwMode="auto">
        <a:xfrm>
          <a:off x="1396622" y="142141349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719</xdr:row>
      <xdr:rowOff>18144</xdr:rowOff>
    </xdr:from>
    <xdr:to>
      <xdr:col>5</xdr:col>
      <xdr:colOff>490198</xdr:colOff>
      <xdr:row>720</xdr:row>
      <xdr:rowOff>18142</xdr:rowOff>
    </xdr:to>
    <xdr:sp macro="" textlink="">
      <xdr:nvSpPr>
        <xdr:cNvPr id="900" name="AutoShape 3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>
          <a:spLocks noChangeArrowheads="1"/>
        </xdr:cNvSpPr>
      </xdr:nvSpPr>
      <xdr:spPr bwMode="auto">
        <a:xfrm>
          <a:off x="6114710" y="142154957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718</xdr:row>
      <xdr:rowOff>188989</xdr:rowOff>
    </xdr:from>
    <xdr:to>
      <xdr:col>3</xdr:col>
      <xdr:colOff>1279411</xdr:colOff>
      <xdr:row>719</xdr:row>
      <xdr:rowOff>196548</xdr:rowOff>
    </xdr:to>
    <xdr:sp macro="" textlink="">
      <xdr:nvSpPr>
        <xdr:cNvPr id="901" name="AutoShape 39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>
          <a:spLocks noChangeArrowheads="1"/>
        </xdr:cNvSpPr>
      </xdr:nvSpPr>
      <xdr:spPr bwMode="auto">
        <a:xfrm>
          <a:off x="3391580" y="142135302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719</xdr:row>
      <xdr:rowOff>4536</xdr:rowOff>
    </xdr:from>
    <xdr:to>
      <xdr:col>7</xdr:col>
      <xdr:colOff>351102</xdr:colOff>
      <xdr:row>720</xdr:row>
      <xdr:rowOff>12094</xdr:rowOff>
    </xdr:to>
    <xdr:sp macro="" textlink="">
      <xdr:nvSpPr>
        <xdr:cNvPr id="902" name="AutoShape 39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>
          <a:spLocks noChangeArrowheads="1"/>
        </xdr:cNvSpPr>
      </xdr:nvSpPr>
      <xdr:spPr bwMode="auto">
        <a:xfrm>
          <a:off x="7678208" y="142141349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719</xdr:row>
      <xdr:rowOff>18144</xdr:rowOff>
    </xdr:from>
    <xdr:to>
      <xdr:col>6</xdr:col>
      <xdr:colOff>402506</xdr:colOff>
      <xdr:row>720</xdr:row>
      <xdr:rowOff>25702</xdr:rowOff>
    </xdr:to>
    <xdr:sp macro="" textlink="">
      <xdr:nvSpPr>
        <xdr:cNvPr id="903" name="AutoShape 39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>
          <a:spLocks noChangeArrowheads="1"/>
        </xdr:cNvSpPr>
      </xdr:nvSpPr>
      <xdr:spPr bwMode="auto">
        <a:xfrm>
          <a:off x="6872362" y="142154957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719</xdr:row>
      <xdr:rowOff>4537</xdr:rowOff>
    </xdr:from>
    <xdr:to>
      <xdr:col>9</xdr:col>
      <xdr:colOff>59305</xdr:colOff>
      <xdr:row>720</xdr:row>
      <xdr:rowOff>12095</xdr:rowOff>
    </xdr:to>
    <xdr:sp macro="" textlink="">
      <xdr:nvSpPr>
        <xdr:cNvPr id="904" name="AutoShape 39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>
          <a:spLocks noChangeArrowheads="1"/>
        </xdr:cNvSpPr>
      </xdr:nvSpPr>
      <xdr:spPr bwMode="auto">
        <a:xfrm>
          <a:off x="8978447" y="142141350"/>
          <a:ext cx="332014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719</xdr:row>
      <xdr:rowOff>30239</xdr:rowOff>
    </xdr:from>
    <xdr:to>
      <xdr:col>17</xdr:col>
      <xdr:colOff>158750</xdr:colOff>
      <xdr:row>719</xdr:row>
      <xdr:rowOff>199571</xdr:rowOff>
    </xdr:to>
    <xdr:sp macro="" textlink="">
      <xdr:nvSpPr>
        <xdr:cNvPr id="905" name="AutoShape 39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>
          <a:spLocks noChangeArrowheads="1"/>
        </xdr:cNvSpPr>
      </xdr:nvSpPr>
      <xdr:spPr bwMode="auto">
        <a:xfrm>
          <a:off x="17136685" y="142167052"/>
          <a:ext cx="286128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719</xdr:row>
      <xdr:rowOff>15121</xdr:rowOff>
    </xdr:from>
    <xdr:to>
      <xdr:col>14</xdr:col>
      <xdr:colOff>51362</xdr:colOff>
      <xdr:row>720</xdr:row>
      <xdr:rowOff>22679</xdr:rowOff>
    </xdr:to>
    <xdr:sp macro="" textlink="">
      <xdr:nvSpPr>
        <xdr:cNvPr id="906" name="AutoShape 39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>
          <a:spLocks noChangeArrowheads="1"/>
        </xdr:cNvSpPr>
      </xdr:nvSpPr>
      <xdr:spPr bwMode="auto">
        <a:xfrm>
          <a:off x="12335889" y="142151934"/>
          <a:ext cx="262209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719</xdr:row>
      <xdr:rowOff>24192</xdr:rowOff>
    </xdr:from>
    <xdr:to>
      <xdr:col>19</xdr:col>
      <xdr:colOff>143631</xdr:colOff>
      <xdr:row>719</xdr:row>
      <xdr:rowOff>193524</xdr:rowOff>
    </xdr:to>
    <xdr:sp macro="" textlink="">
      <xdr:nvSpPr>
        <xdr:cNvPr id="907" name="AutoShape 39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>
          <a:spLocks noChangeArrowheads="1"/>
        </xdr:cNvSpPr>
      </xdr:nvSpPr>
      <xdr:spPr bwMode="auto">
        <a:xfrm>
          <a:off x="18727209" y="142161005"/>
          <a:ext cx="40689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719</xdr:row>
      <xdr:rowOff>37799</xdr:rowOff>
    </xdr:from>
    <xdr:to>
      <xdr:col>20</xdr:col>
      <xdr:colOff>598714</xdr:colOff>
      <xdr:row>720</xdr:row>
      <xdr:rowOff>3023</xdr:rowOff>
    </xdr:to>
    <xdr:sp macro="" textlink="">
      <xdr:nvSpPr>
        <xdr:cNvPr id="908" name="AutoShape 39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>
          <a:spLocks noChangeArrowheads="1"/>
        </xdr:cNvSpPr>
      </xdr:nvSpPr>
      <xdr:spPr bwMode="auto">
        <a:xfrm>
          <a:off x="20007225" y="142174612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719</xdr:row>
      <xdr:rowOff>31751</xdr:rowOff>
    </xdr:from>
    <xdr:to>
      <xdr:col>24</xdr:col>
      <xdr:colOff>752929</xdr:colOff>
      <xdr:row>719</xdr:row>
      <xdr:rowOff>201083</xdr:rowOff>
    </xdr:to>
    <xdr:sp macro="" textlink="">
      <xdr:nvSpPr>
        <xdr:cNvPr id="911" name="AutoShape 3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>
          <a:spLocks noChangeArrowheads="1"/>
        </xdr:cNvSpPr>
      </xdr:nvSpPr>
      <xdr:spPr bwMode="auto">
        <a:xfrm>
          <a:off x="23126096" y="142168564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735</xdr:row>
      <xdr:rowOff>7560</xdr:rowOff>
    </xdr:from>
    <xdr:to>
      <xdr:col>1</xdr:col>
      <xdr:colOff>719667</xdr:colOff>
      <xdr:row>736</xdr:row>
      <xdr:rowOff>28726</xdr:rowOff>
    </xdr:to>
    <xdr:sp macro="" textlink="">
      <xdr:nvSpPr>
        <xdr:cNvPr id="912" name="AutoShape 39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>
          <a:spLocks noChangeArrowheads="1"/>
        </xdr:cNvSpPr>
      </xdr:nvSpPr>
      <xdr:spPr bwMode="auto">
        <a:xfrm>
          <a:off x="923396" y="145430498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734</xdr:row>
      <xdr:rowOff>188988</xdr:rowOff>
    </xdr:from>
    <xdr:to>
      <xdr:col>3</xdr:col>
      <xdr:colOff>937721</xdr:colOff>
      <xdr:row>736</xdr:row>
      <xdr:rowOff>19654</xdr:rowOff>
    </xdr:to>
    <xdr:sp macro="" textlink="">
      <xdr:nvSpPr>
        <xdr:cNvPr id="913" name="AutoShape 39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>
          <a:spLocks noChangeArrowheads="1"/>
        </xdr:cNvSpPr>
      </xdr:nvSpPr>
      <xdr:spPr bwMode="auto">
        <a:xfrm>
          <a:off x="3049890" y="145421426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734</xdr:row>
      <xdr:rowOff>176893</xdr:rowOff>
    </xdr:from>
    <xdr:to>
      <xdr:col>7</xdr:col>
      <xdr:colOff>530827</xdr:colOff>
      <xdr:row>736</xdr:row>
      <xdr:rowOff>7559</xdr:rowOff>
    </xdr:to>
    <xdr:sp macro="" textlink="">
      <xdr:nvSpPr>
        <xdr:cNvPr id="914" name="AutoShape 39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>
          <a:spLocks noChangeArrowheads="1"/>
        </xdr:cNvSpPr>
      </xdr:nvSpPr>
      <xdr:spPr bwMode="auto">
        <a:xfrm>
          <a:off x="7854531" y="145409331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734</xdr:row>
      <xdr:rowOff>188989</xdr:rowOff>
    </xdr:from>
    <xdr:to>
      <xdr:col>12</xdr:col>
      <xdr:colOff>125442</xdr:colOff>
      <xdr:row>736</xdr:row>
      <xdr:rowOff>19655</xdr:rowOff>
    </xdr:to>
    <xdr:sp macro="" textlink="">
      <xdr:nvSpPr>
        <xdr:cNvPr id="915" name="AutoShape 39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>
          <a:spLocks noChangeArrowheads="1"/>
        </xdr:cNvSpPr>
      </xdr:nvSpPr>
      <xdr:spPr bwMode="auto">
        <a:xfrm>
          <a:off x="12333769" y="145421427"/>
          <a:ext cx="126548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735</xdr:row>
      <xdr:rowOff>7560</xdr:rowOff>
    </xdr:from>
    <xdr:to>
      <xdr:col>15</xdr:col>
      <xdr:colOff>766342</xdr:colOff>
      <xdr:row>735</xdr:row>
      <xdr:rowOff>176892</xdr:rowOff>
    </xdr:to>
    <xdr:sp macro="" textlink="">
      <xdr:nvSpPr>
        <xdr:cNvPr id="916" name="AutoShape 39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>
          <a:spLocks noChangeArrowheads="1"/>
        </xdr:cNvSpPr>
      </xdr:nvSpPr>
      <xdr:spPr bwMode="auto">
        <a:xfrm>
          <a:off x="16279809" y="145430498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735</xdr:row>
      <xdr:rowOff>15119</xdr:rowOff>
    </xdr:from>
    <xdr:to>
      <xdr:col>18</xdr:col>
      <xdr:colOff>179346</xdr:colOff>
      <xdr:row>735</xdr:row>
      <xdr:rowOff>184451</xdr:rowOff>
    </xdr:to>
    <xdr:sp macro="" textlink="">
      <xdr:nvSpPr>
        <xdr:cNvPr id="917" name="AutoShape 39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>
          <a:spLocks noChangeArrowheads="1"/>
        </xdr:cNvSpPr>
      </xdr:nvSpPr>
      <xdr:spPr bwMode="auto">
        <a:xfrm>
          <a:off x="17858049" y="145438057"/>
          <a:ext cx="3711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735</xdr:row>
      <xdr:rowOff>4536</xdr:rowOff>
    </xdr:from>
    <xdr:to>
      <xdr:col>19</xdr:col>
      <xdr:colOff>486641</xdr:colOff>
      <xdr:row>736</xdr:row>
      <xdr:rowOff>36286</xdr:rowOff>
    </xdr:to>
    <xdr:sp macro="" textlink="">
      <xdr:nvSpPr>
        <xdr:cNvPr id="918" name="AutoShape 39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>
          <a:spLocks noChangeArrowheads="1"/>
        </xdr:cNvSpPr>
      </xdr:nvSpPr>
      <xdr:spPr bwMode="auto">
        <a:xfrm>
          <a:off x="19180777" y="145427474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735</xdr:row>
      <xdr:rowOff>13419</xdr:rowOff>
    </xdr:from>
    <xdr:to>
      <xdr:col>23</xdr:col>
      <xdr:colOff>453760</xdr:colOff>
      <xdr:row>735</xdr:row>
      <xdr:rowOff>182751</xdr:rowOff>
    </xdr:to>
    <xdr:sp macro="" textlink="">
      <xdr:nvSpPr>
        <xdr:cNvPr id="919" name="AutoShape 39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>
          <a:spLocks noChangeArrowheads="1"/>
        </xdr:cNvSpPr>
      </xdr:nvSpPr>
      <xdr:spPr bwMode="auto">
        <a:xfrm>
          <a:off x="22124458" y="145436357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735</xdr:row>
      <xdr:rowOff>22679</xdr:rowOff>
    </xdr:from>
    <xdr:to>
      <xdr:col>4</xdr:col>
      <xdr:colOff>524062</xdr:colOff>
      <xdr:row>736</xdr:row>
      <xdr:rowOff>1511</xdr:rowOff>
    </xdr:to>
    <xdr:sp macro="" textlink="">
      <xdr:nvSpPr>
        <xdr:cNvPr id="920" name="AutoShape 3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>
          <a:spLocks noChangeArrowheads="1"/>
        </xdr:cNvSpPr>
      </xdr:nvSpPr>
      <xdr:spPr bwMode="auto">
        <a:xfrm>
          <a:off x="5180729" y="145445617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734</xdr:row>
      <xdr:rowOff>188988</xdr:rowOff>
    </xdr:from>
    <xdr:to>
      <xdr:col>5</xdr:col>
      <xdr:colOff>495486</xdr:colOff>
      <xdr:row>736</xdr:row>
      <xdr:rowOff>19654</xdr:rowOff>
    </xdr:to>
    <xdr:sp macro="" textlink="">
      <xdr:nvSpPr>
        <xdr:cNvPr id="921" name="AutoShape 39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>
          <a:spLocks noChangeArrowheads="1"/>
        </xdr:cNvSpPr>
      </xdr:nvSpPr>
      <xdr:spPr bwMode="auto">
        <a:xfrm>
          <a:off x="6119998" y="145421426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734</xdr:row>
      <xdr:rowOff>170844</xdr:rowOff>
    </xdr:from>
    <xdr:to>
      <xdr:col>6</xdr:col>
      <xdr:colOff>336736</xdr:colOff>
      <xdr:row>736</xdr:row>
      <xdr:rowOff>1510</xdr:rowOff>
    </xdr:to>
    <xdr:sp macro="" textlink="">
      <xdr:nvSpPr>
        <xdr:cNvPr id="922" name="AutoShape 39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>
          <a:spLocks noChangeArrowheads="1"/>
        </xdr:cNvSpPr>
      </xdr:nvSpPr>
      <xdr:spPr bwMode="auto">
        <a:xfrm>
          <a:off x="6806592" y="145403282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713</xdr:row>
      <xdr:rowOff>0</xdr:rowOff>
    </xdr:from>
    <xdr:ext cx="76200" cy="219072"/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 txBox="1">
          <a:spLocks noChangeArrowheads="1"/>
        </xdr:cNvSpPr>
      </xdr:nvSpPr>
      <xdr:spPr bwMode="auto">
        <a:xfrm>
          <a:off x="17264063" y="140993813"/>
          <a:ext cx="76200" cy="219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713</xdr:row>
      <xdr:rowOff>0</xdr:rowOff>
    </xdr:from>
    <xdr:ext cx="76200" cy="219072"/>
    <xdr:sp macro="" textlink="">
      <xdr:nvSpPr>
        <xdr:cNvPr id="924" name="Text Box 7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 txBox="1">
          <a:spLocks noChangeArrowheads="1"/>
        </xdr:cNvSpPr>
      </xdr:nvSpPr>
      <xdr:spPr bwMode="auto">
        <a:xfrm>
          <a:off x="17264063" y="140993813"/>
          <a:ext cx="76200" cy="2190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713</xdr:row>
      <xdr:rowOff>0</xdr:rowOff>
    </xdr:from>
    <xdr:to>
      <xdr:col>24</xdr:col>
      <xdr:colOff>557893</xdr:colOff>
      <xdr:row>714</xdr:row>
      <xdr:rowOff>27214</xdr:rowOff>
    </xdr:to>
    <xdr:sp macro="" textlink="">
      <xdr:nvSpPr>
        <xdr:cNvPr id="925" name="AutoShape 39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>
          <a:spLocks noChangeArrowheads="1"/>
        </xdr:cNvSpPr>
      </xdr:nvSpPr>
      <xdr:spPr bwMode="auto">
        <a:xfrm>
          <a:off x="22819180" y="140993813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719</xdr:row>
      <xdr:rowOff>35719</xdr:rowOff>
    </xdr:from>
    <xdr:to>
      <xdr:col>4</xdr:col>
      <xdr:colOff>546364</xdr:colOff>
      <xdr:row>719</xdr:row>
      <xdr:rowOff>205051</xdr:rowOff>
    </xdr:to>
    <xdr:sp macro="" textlink="">
      <xdr:nvSpPr>
        <xdr:cNvPr id="926" name="AutoShape 39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>
          <a:spLocks noChangeArrowheads="1"/>
        </xdr:cNvSpPr>
      </xdr:nvSpPr>
      <xdr:spPr bwMode="auto">
        <a:xfrm>
          <a:off x="5203031" y="142172532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713</xdr:row>
      <xdr:rowOff>0</xdr:rowOff>
    </xdr:from>
    <xdr:to>
      <xdr:col>24</xdr:col>
      <xdr:colOff>557893</xdr:colOff>
      <xdr:row>714</xdr:row>
      <xdr:rowOff>27214</xdr:rowOff>
    </xdr:to>
    <xdr:sp macro="" textlink="">
      <xdr:nvSpPr>
        <xdr:cNvPr id="927" name="AutoShape 39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>
          <a:spLocks noChangeArrowheads="1"/>
        </xdr:cNvSpPr>
      </xdr:nvSpPr>
      <xdr:spPr bwMode="auto">
        <a:xfrm>
          <a:off x="22819180" y="140993813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713</xdr:row>
      <xdr:rowOff>0</xdr:rowOff>
    </xdr:from>
    <xdr:to>
      <xdr:col>24</xdr:col>
      <xdr:colOff>557893</xdr:colOff>
      <xdr:row>714</xdr:row>
      <xdr:rowOff>27214</xdr:rowOff>
    </xdr:to>
    <xdr:sp macro="" textlink="">
      <xdr:nvSpPr>
        <xdr:cNvPr id="928" name="AutoShape 39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>
          <a:spLocks noChangeArrowheads="1"/>
        </xdr:cNvSpPr>
      </xdr:nvSpPr>
      <xdr:spPr bwMode="auto">
        <a:xfrm>
          <a:off x="22819180" y="140993813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20</xdr:col>
      <xdr:colOff>148166</xdr:colOff>
      <xdr:row>709</xdr:row>
      <xdr:rowOff>190500</xdr:rowOff>
    </xdr:from>
    <xdr:to>
      <xdr:col>20</xdr:col>
      <xdr:colOff>298185</xdr:colOff>
      <xdr:row>710</xdr:row>
      <xdr:rowOff>201083</xdr:rowOff>
    </xdr:to>
    <xdr:sp macro="" textlink="">
      <xdr:nvSpPr>
        <xdr:cNvPr id="929" name="AutoShape 39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>
          <a:spLocks noChangeArrowheads="1"/>
        </xdr:cNvSpPr>
      </xdr:nvSpPr>
      <xdr:spPr bwMode="auto">
        <a:xfrm>
          <a:off x="19853010" y="140410406"/>
          <a:ext cx="150019" cy="20346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709</xdr:row>
      <xdr:rowOff>190500</xdr:rowOff>
    </xdr:from>
    <xdr:to>
      <xdr:col>20</xdr:col>
      <xdr:colOff>298185</xdr:colOff>
      <xdr:row>710</xdr:row>
      <xdr:rowOff>201083</xdr:rowOff>
    </xdr:to>
    <xdr:sp macro="" textlink="">
      <xdr:nvSpPr>
        <xdr:cNvPr id="930" name="AutoShape 3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>
          <a:spLocks noChangeArrowheads="1"/>
        </xdr:cNvSpPr>
      </xdr:nvSpPr>
      <xdr:spPr bwMode="auto">
        <a:xfrm>
          <a:off x="19853010" y="140410406"/>
          <a:ext cx="150019" cy="20346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1200</xdr:row>
      <xdr:rowOff>0</xdr:rowOff>
    </xdr:from>
    <xdr:to>
      <xdr:col>2</xdr:col>
      <xdr:colOff>541602</xdr:colOff>
      <xdr:row>1201</xdr:row>
      <xdr:rowOff>0</xdr:rowOff>
    </xdr:to>
    <xdr:sp macro="" textlink="">
      <xdr:nvSpPr>
        <xdr:cNvPr id="931" name="AutoShape 39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>
          <a:spLocks noChangeArrowheads="1"/>
        </xdr:cNvSpPr>
      </xdr:nvSpPr>
      <xdr:spPr bwMode="auto">
        <a:xfrm>
          <a:off x="2034646" y="182106094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1203</xdr:row>
      <xdr:rowOff>195036</xdr:rowOff>
    </xdr:from>
    <xdr:to>
      <xdr:col>1</xdr:col>
      <xdr:colOff>951328</xdr:colOff>
      <xdr:row>1204</xdr:row>
      <xdr:rowOff>202595</xdr:rowOff>
    </xdr:to>
    <xdr:sp macro="" textlink="">
      <xdr:nvSpPr>
        <xdr:cNvPr id="932" name="AutoShape 39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>
          <a:spLocks noChangeArrowheads="1"/>
        </xdr:cNvSpPr>
      </xdr:nvSpPr>
      <xdr:spPr bwMode="auto">
        <a:xfrm>
          <a:off x="1396622" y="182872630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1204</xdr:row>
      <xdr:rowOff>18144</xdr:rowOff>
    </xdr:from>
    <xdr:to>
      <xdr:col>5</xdr:col>
      <xdr:colOff>490198</xdr:colOff>
      <xdr:row>1205</xdr:row>
      <xdr:rowOff>18142</xdr:rowOff>
    </xdr:to>
    <xdr:sp macro="" textlink="">
      <xdr:nvSpPr>
        <xdr:cNvPr id="933" name="AutoShape 39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>
          <a:spLocks noChangeArrowheads="1"/>
        </xdr:cNvSpPr>
      </xdr:nvSpPr>
      <xdr:spPr bwMode="auto">
        <a:xfrm>
          <a:off x="6114710" y="182886238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1203</xdr:row>
      <xdr:rowOff>188989</xdr:rowOff>
    </xdr:from>
    <xdr:to>
      <xdr:col>3</xdr:col>
      <xdr:colOff>1279411</xdr:colOff>
      <xdr:row>1204</xdr:row>
      <xdr:rowOff>196548</xdr:rowOff>
    </xdr:to>
    <xdr:sp macro="" textlink="">
      <xdr:nvSpPr>
        <xdr:cNvPr id="934" name="AutoShape 39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>
          <a:spLocks noChangeArrowheads="1"/>
        </xdr:cNvSpPr>
      </xdr:nvSpPr>
      <xdr:spPr bwMode="auto">
        <a:xfrm>
          <a:off x="3391580" y="182866583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1204</xdr:row>
      <xdr:rowOff>4536</xdr:rowOff>
    </xdr:from>
    <xdr:to>
      <xdr:col>7</xdr:col>
      <xdr:colOff>351102</xdr:colOff>
      <xdr:row>1205</xdr:row>
      <xdr:rowOff>12094</xdr:rowOff>
    </xdr:to>
    <xdr:sp macro="" textlink="">
      <xdr:nvSpPr>
        <xdr:cNvPr id="935" name="AutoShape 39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>
          <a:spLocks noChangeArrowheads="1"/>
        </xdr:cNvSpPr>
      </xdr:nvSpPr>
      <xdr:spPr bwMode="auto">
        <a:xfrm>
          <a:off x="7678208" y="182872630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1204</xdr:row>
      <xdr:rowOff>18144</xdr:rowOff>
    </xdr:from>
    <xdr:to>
      <xdr:col>6</xdr:col>
      <xdr:colOff>402506</xdr:colOff>
      <xdr:row>1205</xdr:row>
      <xdr:rowOff>25702</xdr:rowOff>
    </xdr:to>
    <xdr:sp macro="" textlink="">
      <xdr:nvSpPr>
        <xdr:cNvPr id="936" name="AutoShape 39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>
          <a:spLocks noChangeArrowheads="1"/>
        </xdr:cNvSpPr>
      </xdr:nvSpPr>
      <xdr:spPr bwMode="auto">
        <a:xfrm>
          <a:off x="6872362" y="182886238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1204</xdr:row>
      <xdr:rowOff>4537</xdr:rowOff>
    </xdr:from>
    <xdr:to>
      <xdr:col>9</xdr:col>
      <xdr:colOff>59305</xdr:colOff>
      <xdr:row>1205</xdr:row>
      <xdr:rowOff>12095</xdr:rowOff>
    </xdr:to>
    <xdr:sp macro="" textlink="">
      <xdr:nvSpPr>
        <xdr:cNvPr id="939" name="AutoShape 39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>
          <a:spLocks noChangeArrowheads="1"/>
        </xdr:cNvSpPr>
      </xdr:nvSpPr>
      <xdr:spPr bwMode="auto">
        <a:xfrm>
          <a:off x="8978447" y="182872631"/>
          <a:ext cx="332014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1204</xdr:row>
      <xdr:rowOff>30239</xdr:rowOff>
    </xdr:from>
    <xdr:to>
      <xdr:col>17</xdr:col>
      <xdr:colOff>158750</xdr:colOff>
      <xdr:row>1204</xdr:row>
      <xdr:rowOff>199571</xdr:rowOff>
    </xdr:to>
    <xdr:sp macro="" textlink="">
      <xdr:nvSpPr>
        <xdr:cNvPr id="940" name="AutoShape 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>
          <a:spLocks noChangeArrowheads="1"/>
        </xdr:cNvSpPr>
      </xdr:nvSpPr>
      <xdr:spPr bwMode="auto">
        <a:xfrm>
          <a:off x="17136685" y="182898333"/>
          <a:ext cx="286128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1204</xdr:row>
      <xdr:rowOff>15121</xdr:rowOff>
    </xdr:from>
    <xdr:to>
      <xdr:col>14</xdr:col>
      <xdr:colOff>51362</xdr:colOff>
      <xdr:row>1205</xdr:row>
      <xdr:rowOff>22679</xdr:rowOff>
    </xdr:to>
    <xdr:sp macro="" textlink="">
      <xdr:nvSpPr>
        <xdr:cNvPr id="969" name="AutoShape 39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>
          <a:spLocks noChangeArrowheads="1"/>
        </xdr:cNvSpPr>
      </xdr:nvSpPr>
      <xdr:spPr bwMode="auto">
        <a:xfrm>
          <a:off x="12335889" y="182883215"/>
          <a:ext cx="262209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1204</xdr:row>
      <xdr:rowOff>24192</xdr:rowOff>
    </xdr:from>
    <xdr:to>
      <xdr:col>19</xdr:col>
      <xdr:colOff>143631</xdr:colOff>
      <xdr:row>1204</xdr:row>
      <xdr:rowOff>193524</xdr:rowOff>
    </xdr:to>
    <xdr:sp macro="" textlink="">
      <xdr:nvSpPr>
        <xdr:cNvPr id="970" name="AutoShape 3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>
          <a:spLocks noChangeArrowheads="1"/>
        </xdr:cNvSpPr>
      </xdr:nvSpPr>
      <xdr:spPr bwMode="auto">
        <a:xfrm>
          <a:off x="18727209" y="182892286"/>
          <a:ext cx="40689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1204</xdr:row>
      <xdr:rowOff>37799</xdr:rowOff>
    </xdr:from>
    <xdr:to>
      <xdr:col>20</xdr:col>
      <xdr:colOff>598714</xdr:colOff>
      <xdr:row>1205</xdr:row>
      <xdr:rowOff>3023</xdr:rowOff>
    </xdr:to>
    <xdr:sp macro="" textlink="">
      <xdr:nvSpPr>
        <xdr:cNvPr id="971" name="AutoShape 39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>
          <a:spLocks noChangeArrowheads="1"/>
        </xdr:cNvSpPr>
      </xdr:nvSpPr>
      <xdr:spPr bwMode="auto">
        <a:xfrm>
          <a:off x="20007225" y="182905893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1204</xdr:row>
      <xdr:rowOff>31751</xdr:rowOff>
    </xdr:from>
    <xdr:to>
      <xdr:col>24</xdr:col>
      <xdr:colOff>752929</xdr:colOff>
      <xdr:row>1204</xdr:row>
      <xdr:rowOff>201083</xdr:rowOff>
    </xdr:to>
    <xdr:sp macro="" textlink="">
      <xdr:nvSpPr>
        <xdr:cNvPr id="972" name="AutoShape 39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>
          <a:spLocks noChangeArrowheads="1"/>
        </xdr:cNvSpPr>
      </xdr:nvSpPr>
      <xdr:spPr bwMode="auto">
        <a:xfrm>
          <a:off x="23126096" y="182899845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1220</xdr:row>
      <xdr:rowOff>7560</xdr:rowOff>
    </xdr:from>
    <xdr:to>
      <xdr:col>1</xdr:col>
      <xdr:colOff>719667</xdr:colOff>
      <xdr:row>1221</xdr:row>
      <xdr:rowOff>28726</xdr:rowOff>
    </xdr:to>
    <xdr:sp macro="" textlink="">
      <xdr:nvSpPr>
        <xdr:cNvPr id="973" name="AutoShape 39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>
          <a:spLocks noChangeArrowheads="1"/>
        </xdr:cNvSpPr>
      </xdr:nvSpPr>
      <xdr:spPr bwMode="auto">
        <a:xfrm>
          <a:off x="923396" y="186126060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1219</xdr:row>
      <xdr:rowOff>188988</xdr:rowOff>
    </xdr:from>
    <xdr:to>
      <xdr:col>3</xdr:col>
      <xdr:colOff>937721</xdr:colOff>
      <xdr:row>1221</xdr:row>
      <xdr:rowOff>19654</xdr:rowOff>
    </xdr:to>
    <xdr:sp macro="" textlink="">
      <xdr:nvSpPr>
        <xdr:cNvPr id="974" name="AutoShape 39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>
          <a:spLocks noChangeArrowheads="1"/>
        </xdr:cNvSpPr>
      </xdr:nvSpPr>
      <xdr:spPr bwMode="auto">
        <a:xfrm>
          <a:off x="3049890" y="1861169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1219</xdr:row>
      <xdr:rowOff>176893</xdr:rowOff>
    </xdr:from>
    <xdr:to>
      <xdr:col>7</xdr:col>
      <xdr:colOff>530827</xdr:colOff>
      <xdr:row>1221</xdr:row>
      <xdr:rowOff>7559</xdr:rowOff>
    </xdr:to>
    <xdr:sp macro="" textlink="">
      <xdr:nvSpPr>
        <xdr:cNvPr id="975" name="AutoShape 39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>
          <a:spLocks noChangeArrowheads="1"/>
        </xdr:cNvSpPr>
      </xdr:nvSpPr>
      <xdr:spPr bwMode="auto">
        <a:xfrm>
          <a:off x="7854531" y="186104893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1219</xdr:row>
      <xdr:rowOff>188989</xdr:rowOff>
    </xdr:from>
    <xdr:to>
      <xdr:col>12</xdr:col>
      <xdr:colOff>125442</xdr:colOff>
      <xdr:row>1221</xdr:row>
      <xdr:rowOff>19655</xdr:rowOff>
    </xdr:to>
    <xdr:sp macro="" textlink="">
      <xdr:nvSpPr>
        <xdr:cNvPr id="976" name="AutoShape 39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>
          <a:spLocks noChangeArrowheads="1"/>
        </xdr:cNvSpPr>
      </xdr:nvSpPr>
      <xdr:spPr bwMode="auto">
        <a:xfrm>
          <a:off x="12333769" y="186116989"/>
          <a:ext cx="126548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1220</xdr:row>
      <xdr:rowOff>7560</xdr:rowOff>
    </xdr:from>
    <xdr:to>
      <xdr:col>15</xdr:col>
      <xdr:colOff>766342</xdr:colOff>
      <xdr:row>1220</xdr:row>
      <xdr:rowOff>176892</xdr:rowOff>
    </xdr:to>
    <xdr:sp macro="" textlink="">
      <xdr:nvSpPr>
        <xdr:cNvPr id="977" name="AutoShape 39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>
          <a:spLocks noChangeArrowheads="1"/>
        </xdr:cNvSpPr>
      </xdr:nvSpPr>
      <xdr:spPr bwMode="auto">
        <a:xfrm>
          <a:off x="16279809" y="1861260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1220</xdr:row>
      <xdr:rowOff>15119</xdr:rowOff>
    </xdr:from>
    <xdr:to>
      <xdr:col>18</xdr:col>
      <xdr:colOff>179346</xdr:colOff>
      <xdr:row>1220</xdr:row>
      <xdr:rowOff>184451</xdr:rowOff>
    </xdr:to>
    <xdr:sp macro="" textlink="">
      <xdr:nvSpPr>
        <xdr:cNvPr id="978" name="AutoShape 39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>
          <a:spLocks noChangeArrowheads="1"/>
        </xdr:cNvSpPr>
      </xdr:nvSpPr>
      <xdr:spPr bwMode="auto">
        <a:xfrm>
          <a:off x="17858049" y="186133619"/>
          <a:ext cx="3711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1220</xdr:row>
      <xdr:rowOff>4536</xdr:rowOff>
    </xdr:from>
    <xdr:to>
      <xdr:col>19</xdr:col>
      <xdr:colOff>486641</xdr:colOff>
      <xdr:row>1221</xdr:row>
      <xdr:rowOff>36286</xdr:rowOff>
    </xdr:to>
    <xdr:sp macro="" textlink="">
      <xdr:nvSpPr>
        <xdr:cNvPr id="979" name="AutoShape 39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>
          <a:spLocks noChangeArrowheads="1"/>
        </xdr:cNvSpPr>
      </xdr:nvSpPr>
      <xdr:spPr bwMode="auto">
        <a:xfrm>
          <a:off x="19180777" y="186123036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1220</xdr:row>
      <xdr:rowOff>13419</xdr:rowOff>
    </xdr:from>
    <xdr:to>
      <xdr:col>23</xdr:col>
      <xdr:colOff>453760</xdr:colOff>
      <xdr:row>1220</xdr:row>
      <xdr:rowOff>182751</xdr:rowOff>
    </xdr:to>
    <xdr:sp macro="" textlink="">
      <xdr:nvSpPr>
        <xdr:cNvPr id="980" name="AutoShape 3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>
          <a:spLocks noChangeArrowheads="1"/>
        </xdr:cNvSpPr>
      </xdr:nvSpPr>
      <xdr:spPr bwMode="auto">
        <a:xfrm>
          <a:off x="22124458" y="1861319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1220</xdr:row>
      <xdr:rowOff>22679</xdr:rowOff>
    </xdr:from>
    <xdr:to>
      <xdr:col>4</xdr:col>
      <xdr:colOff>524062</xdr:colOff>
      <xdr:row>1221</xdr:row>
      <xdr:rowOff>1511</xdr:rowOff>
    </xdr:to>
    <xdr:sp macro="" textlink="">
      <xdr:nvSpPr>
        <xdr:cNvPr id="981" name="AutoShape 39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>
          <a:spLocks noChangeArrowheads="1"/>
        </xdr:cNvSpPr>
      </xdr:nvSpPr>
      <xdr:spPr bwMode="auto">
        <a:xfrm>
          <a:off x="5180729" y="18614117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1219</xdr:row>
      <xdr:rowOff>188988</xdr:rowOff>
    </xdr:from>
    <xdr:to>
      <xdr:col>5</xdr:col>
      <xdr:colOff>495486</xdr:colOff>
      <xdr:row>1221</xdr:row>
      <xdr:rowOff>19654</xdr:rowOff>
    </xdr:to>
    <xdr:sp macro="" textlink="">
      <xdr:nvSpPr>
        <xdr:cNvPr id="982" name="AutoShape 39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>
          <a:spLocks noChangeArrowheads="1"/>
        </xdr:cNvSpPr>
      </xdr:nvSpPr>
      <xdr:spPr bwMode="auto">
        <a:xfrm>
          <a:off x="6119998" y="1861169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1219</xdr:row>
      <xdr:rowOff>170844</xdr:rowOff>
    </xdr:from>
    <xdr:to>
      <xdr:col>6</xdr:col>
      <xdr:colOff>336736</xdr:colOff>
      <xdr:row>1221</xdr:row>
      <xdr:rowOff>1510</xdr:rowOff>
    </xdr:to>
    <xdr:sp macro="" textlink="">
      <xdr:nvSpPr>
        <xdr:cNvPr id="983" name="AutoShape 39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>
          <a:spLocks noChangeArrowheads="1"/>
        </xdr:cNvSpPr>
      </xdr:nvSpPr>
      <xdr:spPr bwMode="auto">
        <a:xfrm>
          <a:off x="6806592" y="186098844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1198</xdr:row>
      <xdr:rowOff>0</xdr:rowOff>
    </xdr:from>
    <xdr:ext cx="76200" cy="214428"/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 txBox="1">
          <a:spLocks noChangeArrowheads="1"/>
        </xdr:cNvSpPr>
      </xdr:nvSpPr>
      <xdr:spPr bwMode="auto">
        <a:xfrm>
          <a:off x="17264063" y="181725094"/>
          <a:ext cx="76200" cy="21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1198</xdr:row>
      <xdr:rowOff>0</xdr:rowOff>
    </xdr:from>
    <xdr:ext cx="76200" cy="214428"/>
    <xdr:sp macro="" textlink="">
      <xdr:nvSpPr>
        <xdr:cNvPr id="985" name="Text Box 7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 txBox="1">
          <a:spLocks noChangeArrowheads="1"/>
        </xdr:cNvSpPr>
      </xdr:nvSpPr>
      <xdr:spPr bwMode="auto">
        <a:xfrm>
          <a:off x="17264063" y="181725094"/>
          <a:ext cx="76200" cy="21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1198</xdr:row>
      <xdr:rowOff>0</xdr:rowOff>
    </xdr:from>
    <xdr:to>
      <xdr:col>24</xdr:col>
      <xdr:colOff>557893</xdr:colOff>
      <xdr:row>1199</xdr:row>
      <xdr:rowOff>27214</xdr:rowOff>
    </xdr:to>
    <xdr:sp macro="" textlink="">
      <xdr:nvSpPr>
        <xdr:cNvPr id="986" name="AutoShape 39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1204</xdr:row>
      <xdr:rowOff>35719</xdr:rowOff>
    </xdr:from>
    <xdr:to>
      <xdr:col>4</xdr:col>
      <xdr:colOff>546364</xdr:colOff>
      <xdr:row>1204</xdr:row>
      <xdr:rowOff>205051</xdr:rowOff>
    </xdr:to>
    <xdr:sp macro="" textlink="">
      <xdr:nvSpPr>
        <xdr:cNvPr id="987" name="AutoShape 39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>
          <a:spLocks noChangeArrowheads="1"/>
        </xdr:cNvSpPr>
      </xdr:nvSpPr>
      <xdr:spPr bwMode="auto">
        <a:xfrm>
          <a:off x="5203031" y="182903813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1198</xdr:row>
      <xdr:rowOff>0</xdr:rowOff>
    </xdr:from>
    <xdr:to>
      <xdr:col>24</xdr:col>
      <xdr:colOff>557893</xdr:colOff>
      <xdr:row>1199</xdr:row>
      <xdr:rowOff>27214</xdr:rowOff>
    </xdr:to>
    <xdr:sp macro="" textlink="">
      <xdr:nvSpPr>
        <xdr:cNvPr id="988" name="AutoShape 39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1198</xdr:row>
      <xdr:rowOff>0</xdr:rowOff>
    </xdr:from>
    <xdr:to>
      <xdr:col>24</xdr:col>
      <xdr:colOff>557893</xdr:colOff>
      <xdr:row>1199</xdr:row>
      <xdr:rowOff>27214</xdr:rowOff>
    </xdr:to>
    <xdr:sp macro="" textlink="">
      <xdr:nvSpPr>
        <xdr:cNvPr id="989" name="AutoShape 39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20</xdr:col>
      <xdr:colOff>148166</xdr:colOff>
      <xdr:row>1194</xdr:row>
      <xdr:rowOff>190500</xdr:rowOff>
    </xdr:from>
    <xdr:to>
      <xdr:col>20</xdr:col>
      <xdr:colOff>298185</xdr:colOff>
      <xdr:row>1195</xdr:row>
      <xdr:rowOff>201083</xdr:rowOff>
    </xdr:to>
    <xdr:sp macro="" textlink="">
      <xdr:nvSpPr>
        <xdr:cNvPr id="990" name="AutoShape 3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>
          <a:spLocks noChangeArrowheads="1"/>
        </xdr:cNvSpPr>
      </xdr:nvSpPr>
      <xdr:spPr bwMode="auto">
        <a:xfrm>
          <a:off x="19853010" y="181141688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1194</xdr:row>
      <xdr:rowOff>190500</xdr:rowOff>
    </xdr:from>
    <xdr:to>
      <xdr:col>20</xdr:col>
      <xdr:colOff>298185</xdr:colOff>
      <xdr:row>1195</xdr:row>
      <xdr:rowOff>201083</xdr:rowOff>
    </xdr:to>
    <xdr:sp macro="" textlink="">
      <xdr:nvSpPr>
        <xdr:cNvPr id="991" name="AutoShape 39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>
          <a:spLocks noChangeArrowheads="1"/>
        </xdr:cNvSpPr>
      </xdr:nvSpPr>
      <xdr:spPr bwMode="auto">
        <a:xfrm>
          <a:off x="19853010" y="181141688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1119</xdr:row>
      <xdr:rowOff>0</xdr:rowOff>
    </xdr:from>
    <xdr:to>
      <xdr:col>2</xdr:col>
      <xdr:colOff>541602</xdr:colOff>
      <xdr:row>1120</xdr:row>
      <xdr:rowOff>0</xdr:rowOff>
    </xdr:to>
    <xdr:sp macro="" textlink="">
      <xdr:nvSpPr>
        <xdr:cNvPr id="992" name="AutoShape 39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>
          <a:spLocks noChangeArrowheads="1"/>
        </xdr:cNvSpPr>
      </xdr:nvSpPr>
      <xdr:spPr bwMode="auto">
        <a:xfrm>
          <a:off x="2034646" y="182106094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1122</xdr:row>
      <xdr:rowOff>195036</xdr:rowOff>
    </xdr:from>
    <xdr:to>
      <xdr:col>1</xdr:col>
      <xdr:colOff>951328</xdr:colOff>
      <xdr:row>1123</xdr:row>
      <xdr:rowOff>202595</xdr:rowOff>
    </xdr:to>
    <xdr:sp macro="" textlink="">
      <xdr:nvSpPr>
        <xdr:cNvPr id="993" name="AutoShape 39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>
          <a:spLocks noChangeArrowheads="1"/>
        </xdr:cNvSpPr>
      </xdr:nvSpPr>
      <xdr:spPr bwMode="auto">
        <a:xfrm>
          <a:off x="1396622" y="182872630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1123</xdr:row>
      <xdr:rowOff>18144</xdr:rowOff>
    </xdr:from>
    <xdr:to>
      <xdr:col>5</xdr:col>
      <xdr:colOff>490198</xdr:colOff>
      <xdr:row>1124</xdr:row>
      <xdr:rowOff>18142</xdr:rowOff>
    </xdr:to>
    <xdr:sp macro="" textlink="">
      <xdr:nvSpPr>
        <xdr:cNvPr id="994" name="AutoShape 39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>
          <a:spLocks noChangeArrowheads="1"/>
        </xdr:cNvSpPr>
      </xdr:nvSpPr>
      <xdr:spPr bwMode="auto">
        <a:xfrm>
          <a:off x="6114710" y="182886238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1122</xdr:row>
      <xdr:rowOff>188989</xdr:rowOff>
    </xdr:from>
    <xdr:to>
      <xdr:col>3</xdr:col>
      <xdr:colOff>1279411</xdr:colOff>
      <xdr:row>1123</xdr:row>
      <xdr:rowOff>196548</xdr:rowOff>
    </xdr:to>
    <xdr:sp macro="" textlink="">
      <xdr:nvSpPr>
        <xdr:cNvPr id="995" name="AutoShape 39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>
          <a:spLocks noChangeArrowheads="1"/>
        </xdr:cNvSpPr>
      </xdr:nvSpPr>
      <xdr:spPr bwMode="auto">
        <a:xfrm>
          <a:off x="3391580" y="182866583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1123</xdr:row>
      <xdr:rowOff>4536</xdr:rowOff>
    </xdr:from>
    <xdr:to>
      <xdr:col>7</xdr:col>
      <xdr:colOff>351102</xdr:colOff>
      <xdr:row>1124</xdr:row>
      <xdr:rowOff>12094</xdr:rowOff>
    </xdr:to>
    <xdr:sp macro="" textlink="">
      <xdr:nvSpPr>
        <xdr:cNvPr id="996" name="AutoShape 39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>
          <a:spLocks noChangeArrowheads="1"/>
        </xdr:cNvSpPr>
      </xdr:nvSpPr>
      <xdr:spPr bwMode="auto">
        <a:xfrm>
          <a:off x="7678208" y="182872630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1123</xdr:row>
      <xdr:rowOff>18144</xdr:rowOff>
    </xdr:from>
    <xdr:to>
      <xdr:col>6</xdr:col>
      <xdr:colOff>402506</xdr:colOff>
      <xdr:row>1124</xdr:row>
      <xdr:rowOff>25702</xdr:rowOff>
    </xdr:to>
    <xdr:sp macro="" textlink="">
      <xdr:nvSpPr>
        <xdr:cNvPr id="999" name="AutoShape 39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>
          <a:spLocks noChangeArrowheads="1"/>
        </xdr:cNvSpPr>
      </xdr:nvSpPr>
      <xdr:spPr bwMode="auto">
        <a:xfrm>
          <a:off x="6872362" y="182886238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1123</xdr:row>
      <xdr:rowOff>4537</xdr:rowOff>
    </xdr:from>
    <xdr:to>
      <xdr:col>9</xdr:col>
      <xdr:colOff>59305</xdr:colOff>
      <xdr:row>1124</xdr:row>
      <xdr:rowOff>12095</xdr:rowOff>
    </xdr:to>
    <xdr:sp macro="" textlink="">
      <xdr:nvSpPr>
        <xdr:cNvPr id="1000" name="AutoShape 3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>
          <a:spLocks noChangeArrowheads="1"/>
        </xdr:cNvSpPr>
      </xdr:nvSpPr>
      <xdr:spPr bwMode="auto">
        <a:xfrm>
          <a:off x="8978447" y="182872631"/>
          <a:ext cx="332014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1123</xdr:row>
      <xdr:rowOff>30239</xdr:rowOff>
    </xdr:from>
    <xdr:to>
      <xdr:col>17</xdr:col>
      <xdr:colOff>158750</xdr:colOff>
      <xdr:row>1123</xdr:row>
      <xdr:rowOff>199571</xdr:rowOff>
    </xdr:to>
    <xdr:sp macro="" textlink="">
      <xdr:nvSpPr>
        <xdr:cNvPr id="1001" name="AutoShape 39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>
          <a:spLocks noChangeArrowheads="1"/>
        </xdr:cNvSpPr>
      </xdr:nvSpPr>
      <xdr:spPr bwMode="auto">
        <a:xfrm>
          <a:off x="17136685" y="182898333"/>
          <a:ext cx="286128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1123</xdr:row>
      <xdr:rowOff>15121</xdr:rowOff>
    </xdr:from>
    <xdr:to>
      <xdr:col>14</xdr:col>
      <xdr:colOff>51362</xdr:colOff>
      <xdr:row>1124</xdr:row>
      <xdr:rowOff>22679</xdr:rowOff>
    </xdr:to>
    <xdr:sp macro="" textlink="">
      <xdr:nvSpPr>
        <xdr:cNvPr id="1002" name="AutoShape 39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>
          <a:spLocks noChangeArrowheads="1"/>
        </xdr:cNvSpPr>
      </xdr:nvSpPr>
      <xdr:spPr bwMode="auto">
        <a:xfrm>
          <a:off x="12335889" y="182883215"/>
          <a:ext cx="262209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1123</xdr:row>
      <xdr:rowOff>24192</xdr:rowOff>
    </xdr:from>
    <xdr:to>
      <xdr:col>19</xdr:col>
      <xdr:colOff>143631</xdr:colOff>
      <xdr:row>1123</xdr:row>
      <xdr:rowOff>193524</xdr:rowOff>
    </xdr:to>
    <xdr:sp macro="" textlink="">
      <xdr:nvSpPr>
        <xdr:cNvPr id="1003" name="AutoShape 39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>
          <a:spLocks noChangeArrowheads="1"/>
        </xdr:cNvSpPr>
      </xdr:nvSpPr>
      <xdr:spPr bwMode="auto">
        <a:xfrm>
          <a:off x="18727209" y="182892286"/>
          <a:ext cx="40689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1123</xdr:row>
      <xdr:rowOff>37799</xdr:rowOff>
    </xdr:from>
    <xdr:to>
      <xdr:col>20</xdr:col>
      <xdr:colOff>598714</xdr:colOff>
      <xdr:row>1124</xdr:row>
      <xdr:rowOff>3023</xdr:rowOff>
    </xdr:to>
    <xdr:sp macro="" textlink="">
      <xdr:nvSpPr>
        <xdr:cNvPr id="1168" name="AutoShape 39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>
          <a:spLocks noChangeArrowheads="1"/>
        </xdr:cNvSpPr>
      </xdr:nvSpPr>
      <xdr:spPr bwMode="auto">
        <a:xfrm>
          <a:off x="20007225" y="182905893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1123</xdr:row>
      <xdr:rowOff>31751</xdr:rowOff>
    </xdr:from>
    <xdr:to>
      <xdr:col>24</xdr:col>
      <xdr:colOff>752929</xdr:colOff>
      <xdr:row>1123</xdr:row>
      <xdr:rowOff>201083</xdr:rowOff>
    </xdr:to>
    <xdr:sp macro="" textlink="">
      <xdr:nvSpPr>
        <xdr:cNvPr id="1169" name="AutoShape 39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>
          <a:spLocks noChangeArrowheads="1"/>
        </xdr:cNvSpPr>
      </xdr:nvSpPr>
      <xdr:spPr bwMode="auto">
        <a:xfrm>
          <a:off x="23126096" y="182899845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1139</xdr:row>
      <xdr:rowOff>7560</xdr:rowOff>
    </xdr:from>
    <xdr:to>
      <xdr:col>1</xdr:col>
      <xdr:colOff>719667</xdr:colOff>
      <xdr:row>1140</xdr:row>
      <xdr:rowOff>28726</xdr:rowOff>
    </xdr:to>
    <xdr:sp macro="" textlink="">
      <xdr:nvSpPr>
        <xdr:cNvPr id="1170" name="AutoShape 3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>
          <a:spLocks noChangeArrowheads="1"/>
        </xdr:cNvSpPr>
      </xdr:nvSpPr>
      <xdr:spPr bwMode="auto">
        <a:xfrm>
          <a:off x="923396" y="186126060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1138</xdr:row>
      <xdr:rowOff>188988</xdr:rowOff>
    </xdr:from>
    <xdr:to>
      <xdr:col>3</xdr:col>
      <xdr:colOff>937721</xdr:colOff>
      <xdr:row>1140</xdr:row>
      <xdr:rowOff>19654</xdr:rowOff>
    </xdr:to>
    <xdr:sp macro="" textlink="">
      <xdr:nvSpPr>
        <xdr:cNvPr id="1171" name="AutoShape 39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>
          <a:spLocks noChangeArrowheads="1"/>
        </xdr:cNvSpPr>
      </xdr:nvSpPr>
      <xdr:spPr bwMode="auto">
        <a:xfrm>
          <a:off x="3049890" y="1861169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1138</xdr:row>
      <xdr:rowOff>176893</xdr:rowOff>
    </xdr:from>
    <xdr:to>
      <xdr:col>7</xdr:col>
      <xdr:colOff>530827</xdr:colOff>
      <xdr:row>1140</xdr:row>
      <xdr:rowOff>7559</xdr:rowOff>
    </xdr:to>
    <xdr:sp macro="" textlink="">
      <xdr:nvSpPr>
        <xdr:cNvPr id="1172" name="AutoShape 39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>
          <a:spLocks noChangeArrowheads="1"/>
        </xdr:cNvSpPr>
      </xdr:nvSpPr>
      <xdr:spPr bwMode="auto">
        <a:xfrm>
          <a:off x="7854531" y="186104893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1138</xdr:row>
      <xdr:rowOff>188989</xdr:rowOff>
    </xdr:from>
    <xdr:to>
      <xdr:col>12</xdr:col>
      <xdr:colOff>125442</xdr:colOff>
      <xdr:row>1140</xdr:row>
      <xdr:rowOff>19655</xdr:rowOff>
    </xdr:to>
    <xdr:sp macro="" textlink="">
      <xdr:nvSpPr>
        <xdr:cNvPr id="1173" name="AutoShape 39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>
          <a:spLocks noChangeArrowheads="1"/>
        </xdr:cNvSpPr>
      </xdr:nvSpPr>
      <xdr:spPr bwMode="auto">
        <a:xfrm>
          <a:off x="12333769" y="186116989"/>
          <a:ext cx="126548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1139</xdr:row>
      <xdr:rowOff>7560</xdr:rowOff>
    </xdr:from>
    <xdr:to>
      <xdr:col>15</xdr:col>
      <xdr:colOff>766342</xdr:colOff>
      <xdr:row>1139</xdr:row>
      <xdr:rowOff>176892</xdr:rowOff>
    </xdr:to>
    <xdr:sp macro="" textlink="">
      <xdr:nvSpPr>
        <xdr:cNvPr id="1174" name="AutoShape 39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>
          <a:spLocks noChangeArrowheads="1"/>
        </xdr:cNvSpPr>
      </xdr:nvSpPr>
      <xdr:spPr bwMode="auto">
        <a:xfrm>
          <a:off x="16279809" y="1861260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1139</xdr:row>
      <xdr:rowOff>15119</xdr:rowOff>
    </xdr:from>
    <xdr:to>
      <xdr:col>18</xdr:col>
      <xdr:colOff>179346</xdr:colOff>
      <xdr:row>1139</xdr:row>
      <xdr:rowOff>184451</xdr:rowOff>
    </xdr:to>
    <xdr:sp macro="" textlink="">
      <xdr:nvSpPr>
        <xdr:cNvPr id="1175" name="AutoShape 39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>
          <a:spLocks noChangeArrowheads="1"/>
        </xdr:cNvSpPr>
      </xdr:nvSpPr>
      <xdr:spPr bwMode="auto">
        <a:xfrm>
          <a:off x="17858049" y="186133619"/>
          <a:ext cx="3711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1139</xdr:row>
      <xdr:rowOff>4536</xdr:rowOff>
    </xdr:from>
    <xdr:to>
      <xdr:col>19</xdr:col>
      <xdr:colOff>486641</xdr:colOff>
      <xdr:row>1140</xdr:row>
      <xdr:rowOff>36286</xdr:rowOff>
    </xdr:to>
    <xdr:sp macro="" textlink="">
      <xdr:nvSpPr>
        <xdr:cNvPr id="1176" name="AutoShape 39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>
          <a:spLocks noChangeArrowheads="1"/>
        </xdr:cNvSpPr>
      </xdr:nvSpPr>
      <xdr:spPr bwMode="auto">
        <a:xfrm>
          <a:off x="19180777" y="186123036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1139</xdr:row>
      <xdr:rowOff>13419</xdr:rowOff>
    </xdr:from>
    <xdr:to>
      <xdr:col>23</xdr:col>
      <xdr:colOff>453760</xdr:colOff>
      <xdr:row>1139</xdr:row>
      <xdr:rowOff>182751</xdr:rowOff>
    </xdr:to>
    <xdr:sp macro="" textlink="">
      <xdr:nvSpPr>
        <xdr:cNvPr id="1177" name="AutoShape 39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>
          <a:spLocks noChangeArrowheads="1"/>
        </xdr:cNvSpPr>
      </xdr:nvSpPr>
      <xdr:spPr bwMode="auto">
        <a:xfrm>
          <a:off x="22124458" y="1861319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1139</xdr:row>
      <xdr:rowOff>22679</xdr:rowOff>
    </xdr:from>
    <xdr:to>
      <xdr:col>4</xdr:col>
      <xdr:colOff>524062</xdr:colOff>
      <xdr:row>1140</xdr:row>
      <xdr:rowOff>1511</xdr:rowOff>
    </xdr:to>
    <xdr:sp macro="" textlink="">
      <xdr:nvSpPr>
        <xdr:cNvPr id="1178" name="AutoShape 39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>
          <a:spLocks noChangeArrowheads="1"/>
        </xdr:cNvSpPr>
      </xdr:nvSpPr>
      <xdr:spPr bwMode="auto">
        <a:xfrm>
          <a:off x="5180729" y="18614117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1138</xdr:row>
      <xdr:rowOff>188988</xdr:rowOff>
    </xdr:from>
    <xdr:to>
      <xdr:col>5</xdr:col>
      <xdr:colOff>495486</xdr:colOff>
      <xdr:row>1140</xdr:row>
      <xdr:rowOff>19654</xdr:rowOff>
    </xdr:to>
    <xdr:sp macro="" textlink="">
      <xdr:nvSpPr>
        <xdr:cNvPr id="1179" name="AutoShape 39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>
          <a:spLocks noChangeArrowheads="1"/>
        </xdr:cNvSpPr>
      </xdr:nvSpPr>
      <xdr:spPr bwMode="auto">
        <a:xfrm>
          <a:off x="6119998" y="1861169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1138</xdr:row>
      <xdr:rowOff>170844</xdr:rowOff>
    </xdr:from>
    <xdr:to>
      <xdr:col>6</xdr:col>
      <xdr:colOff>336736</xdr:colOff>
      <xdr:row>1140</xdr:row>
      <xdr:rowOff>1510</xdr:rowOff>
    </xdr:to>
    <xdr:sp macro="" textlink="">
      <xdr:nvSpPr>
        <xdr:cNvPr id="1180" name="AutoShape 3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>
          <a:spLocks noChangeArrowheads="1"/>
        </xdr:cNvSpPr>
      </xdr:nvSpPr>
      <xdr:spPr bwMode="auto">
        <a:xfrm>
          <a:off x="6806592" y="186098844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1117</xdr:row>
      <xdr:rowOff>0</xdr:rowOff>
    </xdr:from>
    <xdr:ext cx="76200" cy="214428"/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 txBox="1">
          <a:spLocks noChangeArrowheads="1"/>
        </xdr:cNvSpPr>
      </xdr:nvSpPr>
      <xdr:spPr bwMode="auto">
        <a:xfrm>
          <a:off x="17264063" y="181725094"/>
          <a:ext cx="76200" cy="21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1117</xdr:row>
      <xdr:rowOff>0</xdr:rowOff>
    </xdr:from>
    <xdr:ext cx="76200" cy="214428"/>
    <xdr:sp macro="" textlink="">
      <xdr:nvSpPr>
        <xdr:cNvPr id="1182" name="Text Box 7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 txBox="1">
          <a:spLocks noChangeArrowheads="1"/>
        </xdr:cNvSpPr>
      </xdr:nvSpPr>
      <xdr:spPr bwMode="auto">
        <a:xfrm>
          <a:off x="17264063" y="181725094"/>
          <a:ext cx="76200" cy="21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1117</xdr:row>
      <xdr:rowOff>0</xdr:rowOff>
    </xdr:from>
    <xdr:to>
      <xdr:col>24</xdr:col>
      <xdr:colOff>557893</xdr:colOff>
      <xdr:row>1118</xdr:row>
      <xdr:rowOff>27214</xdr:rowOff>
    </xdr:to>
    <xdr:sp macro="" textlink="">
      <xdr:nvSpPr>
        <xdr:cNvPr id="1183" name="AutoShape 3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1123</xdr:row>
      <xdr:rowOff>35719</xdr:rowOff>
    </xdr:from>
    <xdr:to>
      <xdr:col>4</xdr:col>
      <xdr:colOff>546364</xdr:colOff>
      <xdr:row>1123</xdr:row>
      <xdr:rowOff>205051</xdr:rowOff>
    </xdr:to>
    <xdr:sp macro="" textlink="">
      <xdr:nvSpPr>
        <xdr:cNvPr id="1184" name="AutoShape 39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>
          <a:spLocks noChangeArrowheads="1"/>
        </xdr:cNvSpPr>
      </xdr:nvSpPr>
      <xdr:spPr bwMode="auto">
        <a:xfrm>
          <a:off x="5203031" y="182903813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1117</xdr:row>
      <xdr:rowOff>0</xdr:rowOff>
    </xdr:from>
    <xdr:to>
      <xdr:col>24</xdr:col>
      <xdr:colOff>557893</xdr:colOff>
      <xdr:row>1118</xdr:row>
      <xdr:rowOff>27214</xdr:rowOff>
    </xdr:to>
    <xdr:sp macro="" textlink="">
      <xdr:nvSpPr>
        <xdr:cNvPr id="1185" name="AutoShape 39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1117</xdr:row>
      <xdr:rowOff>0</xdr:rowOff>
    </xdr:from>
    <xdr:to>
      <xdr:col>24</xdr:col>
      <xdr:colOff>557893</xdr:colOff>
      <xdr:row>1118</xdr:row>
      <xdr:rowOff>27214</xdr:rowOff>
    </xdr:to>
    <xdr:sp macro="" textlink="">
      <xdr:nvSpPr>
        <xdr:cNvPr id="1186" name="AutoShape 39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20</xdr:col>
      <xdr:colOff>148166</xdr:colOff>
      <xdr:row>1113</xdr:row>
      <xdr:rowOff>190500</xdr:rowOff>
    </xdr:from>
    <xdr:to>
      <xdr:col>20</xdr:col>
      <xdr:colOff>298185</xdr:colOff>
      <xdr:row>1114</xdr:row>
      <xdr:rowOff>201083</xdr:rowOff>
    </xdr:to>
    <xdr:sp macro="" textlink="">
      <xdr:nvSpPr>
        <xdr:cNvPr id="1187" name="AutoShape 39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>
          <a:spLocks noChangeArrowheads="1"/>
        </xdr:cNvSpPr>
      </xdr:nvSpPr>
      <xdr:spPr bwMode="auto">
        <a:xfrm>
          <a:off x="19853010" y="181141688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1113</xdr:row>
      <xdr:rowOff>190500</xdr:rowOff>
    </xdr:from>
    <xdr:to>
      <xdr:col>20</xdr:col>
      <xdr:colOff>298185</xdr:colOff>
      <xdr:row>1114</xdr:row>
      <xdr:rowOff>201083</xdr:rowOff>
    </xdr:to>
    <xdr:sp macro="" textlink="">
      <xdr:nvSpPr>
        <xdr:cNvPr id="1188" name="AutoShape 39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>
          <a:spLocks noChangeArrowheads="1"/>
        </xdr:cNvSpPr>
      </xdr:nvSpPr>
      <xdr:spPr bwMode="auto">
        <a:xfrm>
          <a:off x="19853010" y="181141688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1038</xdr:row>
      <xdr:rowOff>0</xdr:rowOff>
    </xdr:from>
    <xdr:to>
      <xdr:col>2</xdr:col>
      <xdr:colOff>541602</xdr:colOff>
      <xdr:row>1039</xdr:row>
      <xdr:rowOff>0</xdr:rowOff>
    </xdr:to>
    <xdr:sp macro="" textlink="">
      <xdr:nvSpPr>
        <xdr:cNvPr id="1189" name="AutoShape 39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>
          <a:spLocks noChangeArrowheads="1"/>
        </xdr:cNvSpPr>
      </xdr:nvSpPr>
      <xdr:spPr bwMode="auto">
        <a:xfrm>
          <a:off x="2034646" y="182106094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1041</xdr:row>
      <xdr:rowOff>195036</xdr:rowOff>
    </xdr:from>
    <xdr:to>
      <xdr:col>1</xdr:col>
      <xdr:colOff>951328</xdr:colOff>
      <xdr:row>1042</xdr:row>
      <xdr:rowOff>202595</xdr:rowOff>
    </xdr:to>
    <xdr:sp macro="" textlink="">
      <xdr:nvSpPr>
        <xdr:cNvPr id="1190" name="AutoShape 3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>
          <a:spLocks noChangeArrowheads="1"/>
        </xdr:cNvSpPr>
      </xdr:nvSpPr>
      <xdr:spPr bwMode="auto">
        <a:xfrm>
          <a:off x="1396622" y="182872630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1042</xdr:row>
      <xdr:rowOff>18144</xdr:rowOff>
    </xdr:from>
    <xdr:to>
      <xdr:col>5</xdr:col>
      <xdr:colOff>490198</xdr:colOff>
      <xdr:row>1043</xdr:row>
      <xdr:rowOff>18142</xdr:rowOff>
    </xdr:to>
    <xdr:sp macro="" textlink="">
      <xdr:nvSpPr>
        <xdr:cNvPr id="1191" name="AutoShape 39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>
          <a:spLocks noChangeArrowheads="1"/>
        </xdr:cNvSpPr>
      </xdr:nvSpPr>
      <xdr:spPr bwMode="auto">
        <a:xfrm>
          <a:off x="6114710" y="182886238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1041</xdr:row>
      <xdr:rowOff>188989</xdr:rowOff>
    </xdr:from>
    <xdr:to>
      <xdr:col>3</xdr:col>
      <xdr:colOff>1279411</xdr:colOff>
      <xdr:row>1042</xdr:row>
      <xdr:rowOff>196548</xdr:rowOff>
    </xdr:to>
    <xdr:sp macro="" textlink="">
      <xdr:nvSpPr>
        <xdr:cNvPr id="1192" name="AutoShape 39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>
          <a:spLocks noChangeArrowheads="1"/>
        </xdr:cNvSpPr>
      </xdr:nvSpPr>
      <xdr:spPr bwMode="auto">
        <a:xfrm>
          <a:off x="3391580" y="182866583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1042</xdr:row>
      <xdr:rowOff>4536</xdr:rowOff>
    </xdr:from>
    <xdr:to>
      <xdr:col>7</xdr:col>
      <xdr:colOff>351102</xdr:colOff>
      <xdr:row>1043</xdr:row>
      <xdr:rowOff>12094</xdr:rowOff>
    </xdr:to>
    <xdr:sp macro="" textlink="">
      <xdr:nvSpPr>
        <xdr:cNvPr id="1193" name="AutoShape 39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>
          <a:spLocks noChangeArrowheads="1"/>
        </xdr:cNvSpPr>
      </xdr:nvSpPr>
      <xdr:spPr bwMode="auto">
        <a:xfrm>
          <a:off x="7678208" y="182872630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1042</xdr:row>
      <xdr:rowOff>18144</xdr:rowOff>
    </xdr:from>
    <xdr:to>
      <xdr:col>6</xdr:col>
      <xdr:colOff>402506</xdr:colOff>
      <xdr:row>1043</xdr:row>
      <xdr:rowOff>25702</xdr:rowOff>
    </xdr:to>
    <xdr:sp macro="" textlink="">
      <xdr:nvSpPr>
        <xdr:cNvPr id="1194" name="AutoShape 39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>
          <a:spLocks noChangeArrowheads="1"/>
        </xdr:cNvSpPr>
      </xdr:nvSpPr>
      <xdr:spPr bwMode="auto">
        <a:xfrm>
          <a:off x="6872362" y="182886238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1042</xdr:row>
      <xdr:rowOff>4537</xdr:rowOff>
    </xdr:from>
    <xdr:to>
      <xdr:col>9</xdr:col>
      <xdr:colOff>59305</xdr:colOff>
      <xdr:row>1043</xdr:row>
      <xdr:rowOff>12095</xdr:rowOff>
    </xdr:to>
    <xdr:sp macro="" textlink="">
      <xdr:nvSpPr>
        <xdr:cNvPr id="1195" name="AutoShape 39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>
          <a:spLocks noChangeArrowheads="1"/>
        </xdr:cNvSpPr>
      </xdr:nvSpPr>
      <xdr:spPr bwMode="auto">
        <a:xfrm>
          <a:off x="8978447" y="182872631"/>
          <a:ext cx="332014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1042</xdr:row>
      <xdr:rowOff>30239</xdr:rowOff>
    </xdr:from>
    <xdr:to>
      <xdr:col>17</xdr:col>
      <xdr:colOff>158750</xdr:colOff>
      <xdr:row>1042</xdr:row>
      <xdr:rowOff>199571</xdr:rowOff>
    </xdr:to>
    <xdr:sp macro="" textlink="">
      <xdr:nvSpPr>
        <xdr:cNvPr id="1196" name="AutoShape 39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>
          <a:spLocks noChangeArrowheads="1"/>
        </xdr:cNvSpPr>
      </xdr:nvSpPr>
      <xdr:spPr bwMode="auto">
        <a:xfrm>
          <a:off x="17136685" y="182898333"/>
          <a:ext cx="286128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1042</xdr:row>
      <xdr:rowOff>15121</xdr:rowOff>
    </xdr:from>
    <xdr:to>
      <xdr:col>14</xdr:col>
      <xdr:colOff>51362</xdr:colOff>
      <xdr:row>1043</xdr:row>
      <xdr:rowOff>22679</xdr:rowOff>
    </xdr:to>
    <xdr:sp macro="" textlink="">
      <xdr:nvSpPr>
        <xdr:cNvPr id="1197" name="AutoShape 39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>
          <a:spLocks noChangeArrowheads="1"/>
        </xdr:cNvSpPr>
      </xdr:nvSpPr>
      <xdr:spPr bwMode="auto">
        <a:xfrm>
          <a:off x="12335889" y="182883215"/>
          <a:ext cx="262209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1042</xdr:row>
      <xdr:rowOff>24192</xdr:rowOff>
    </xdr:from>
    <xdr:to>
      <xdr:col>19</xdr:col>
      <xdr:colOff>143631</xdr:colOff>
      <xdr:row>1042</xdr:row>
      <xdr:rowOff>193524</xdr:rowOff>
    </xdr:to>
    <xdr:sp macro="" textlink="">
      <xdr:nvSpPr>
        <xdr:cNvPr id="1198" name="AutoShape 39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>
          <a:spLocks noChangeArrowheads="1"/>
        </xdr:cNvSpPr>
      </xdr:nvSpPr>
      <xdr:spPr bwMode="auto">
        <a:xfrm>
          <a:off x="18727209" y="182892286"/>
          <a:ext cx="40689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1042</xdr:row>
      <xdr:rowOff>37799</xdr:rowOff>
    </xdr:from>
    <xdr:to>
      <xdr:col>20</xdr:col>
      <xdr:colOff>598714</xdr:colOff>
      <xdr:row>1043</xdr:row>
      <xdr:rowOff>3023</xdr:rowOff>
    </xdr:to>
    <xdr:sp macro="" textlink="">
      <xdr:nvSpPr>
        <xdr:cNvPr id="1199" name="AutoShape 39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>
          <a:spLocks noChangeArrowheads="1"/>
        </xdr:cNvSpPr>
      </xdr:nvSpPr>
      <xdr:spPr bwMode="auto">
        <a:xfrm>
          <a:off x="20007225" y="182905893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1042</xdr:row>
      <xdr:rowOff>31751</xdr:rowOff>
    </xdr:from>
    <xdr:to>
      <xdr:col>24</xdr:col>
      <xdr:colOff>752929</xdr:colOff>
      <xdr:row>1042</xdr:row>
      <xdr:rowOff>201083</xdr:rowOff>
    </xdr:to>
    <xdr:sp macro="" textlink="">
      <xdr:nvSpPr>
        <xdr:cNvPr id="1200" name="AutoShape 3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>
          <a:spLocks noChangeArrowheads="1"/>
        </xdr:cNvSpPr>
      </xdr:nvSpPr>
      <xdr:spPr bwMode="auto">
        <a:xfrm>
          <a:off x="23126096" y="182899845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1058</xdr:row>
      <xdr:rowOff>7560</xdr:rowOff>
    </xdr:from>
    <xdr:to>
      <xdr:col>1</xdr:col>
      <xdr:colOff>719667</xdr:colOff>
      <xdr:row>1059</xdr:row>
      <xdr:rowOff>28726</xdr:rowOff>
    </xdr:to>
    <xdr:sp macro="" textlink="">
      <xdr:nvSpPr>
        <xdr:cNvPr id="1201" name="AutoShape 39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>
          <a:spLocks noChangeArrowheads="1"/>
        </xdr:cNvSpPr>
      </xdr:nvSpPr>
      <xdr:spPr bwMode="auto">
        <a:xfrm>
          <a:off x="923396" y="186126060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1057</xdr:row>
      <xdr:rowOff>188988</xdr:rowOff>
    </xdr:from>
    <xdr:to>
      <xdr:col>3</xdr:col>
      <xdr:colOff>937721</xdr:colOff>
      <xdr:row>1059</xdr:row>
      <xdr:rowOff>19654</xdr:rowOff>
    </xdr:to>
    <xdr:sp macro="" textlink="">
      <xdr:nvSpPr>
        <xdr:cNvPr id="1202" name="AutoShape 39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>
          <a:spLocks noChangeArrowheads="1"/>
        </xdr:cNvSpPr>
      </xdr:nvSpPr>
      <xdr:spPr bwMode="auto">
        <a:xfrm>
          <a:off x="3049890" y="1861169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1057</xdr:row>
      <xdr:rowOff>176893</xdr:rowOff>
    </xdr:from>
    <xdr:to>
      <xdr:col>7</xdr:col>
      <xdr:colOff>530827</xdr:colOff>
      <xdr:row>1059</xdr:row>
      <xdr:rowOff>7559</xdr:rowOff>
    </xdr:to>
    <xdr:sp macro="" textlink="">
      <xdr:nvSpPr>
        <xdr:cNvPr id="1203" name="AutoShape 39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>
          <a:spLocks noChangeArrowheads="1"/>
        </xdr:cNvSpPr>
      </xdr:nvSpPr>
      <xdr:spPr bwMode="auto">
        <a:xfrm>
          <a:off x="7854531" y="186104893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1057</xdr:row>
      <xdr:rowOff>188989</xdr:rowOff>
    </xdr:from>
    <xdr:to>
      <xdr:col>12</xdr:col>
      <xdr:colOff>125442</xdr:colOff>
      <xdr:row>1059</xdr:row>
      <xdr:rowOff>19655</xdr:rowOff>
    </xdr:to>
    <xdr:sp macro="" textlink="">
      <xdr:nvSpPr>
        <xdr:cNvPr id="1204" name="AutoShape 39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>
          <a:spLocks noChangeArrowheads="1"/>
        </xdr:cNvSpPr>
      </xdr:nvSpPr>
      <xdr:spPr bwMode="auto">
        <a:xfrm>
          <a:off x="12333769" y="186116989"/>
          <a:ext cx="126548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1058</xdr:row>
      <xdr:rowOff>7560</xdr:rowOff>
    </xdr:from>
    <xdr:to>
      <xdr:col>15</xdr:col>
      <xdr:colOff>766342</xdr:colOff>
      <xdr:row>1058</xdr:row>
      <xdr:rowOff>176892</xdr:rowOff>
    </xdr:to>
    <xdr:sp macro="" textlink="">
      <xdr:nvSpPr>
        <xdr:cNvPr id="1205" name="AutoShape 39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>
          <a:spLocks noChangeArrowheads="1"/>
        </xdr:cNvSpPr>
      </xdr:nvSpPr>
      <xdr:spPr bwMode="auto">
        <a:xfrm>
          <a:off x="16279809" y="1861260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1058</xdr:row>
      <xdr:rowOff>15119</xdr:rowOff>
    </xdr:from>
    <xdr:to>
      <xdr:col>18</xdr:col>
      <xdr:colOff>179346</xdr:colOff>
      <xdr:row>1058</xdr:row>
      <xdr:rowOff>184451</xdr:rowOff>
    </xdr:to>
    <xdr:sp macro="" textlink="">
      <xdr:nvSpPr>
        <xdr:cNvPr id="1206" name="AutoShape 39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>
          <a:spLocks noChangeArrowheads="1"/>
        </xdr:cNvSpPr>
      </xdr:nvSpPr>
      <xdr:spPr bwMode="auto">
        <a:xfrm>
          <a:off x="17858049" y="186133619"/>
          <a:ext cx="3711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1058</xdr:row>
      <xdr:rowOff>4536</xdr:rowOff>
    </xdr:from>
    <xdr:to>
      <xdr:col>19</xdr:col>
      <xdr:colOff>486641</xdr:colOff>
      <xdr:row>1059</xdr:row>
      <xdr:rowOff>36286</xdr:rowOff>
    </xdr:to>
    <xdr:sp macro="" textlink="">
      <xdr:nvSpPr>
        <xdr:cNvPr id="1207" name="AutoShape 39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>
          <a:spLocks noChangeArrowheads="1"/>
        </xdr:cNvSpPr>
      </xdr:nvSpPr>
      <xdr:spPr bwMode="auto">
        <a:xfrm>
          <a:off x="19180777" y="186123036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1058</xdr:row>
      <xdr:rowOff>13419</xdr:rowOff>
    </xdr:from>
    <xdr:to>
      <xdr:col>23</xdr:col>
      <xdr:colOff>453760</xdr:colOff>
      <xdr:row>1058</xdr:row>
      <xdr:rowOff>182751</xdr:rowOff>
    </xdr:to>
    <xdr:sp macro="" textlink="">
      <xdr:nvSpPr>
        <xdr:cNvPr id="1208" name="AutoShape 39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>
          <a:spLocks noChangeArrowheads="1"/>
        </xdr:cNvSpPr>
      </xdr:nvSpPr>
      <xdr:spPr bwMode="auto">
        <a:xfrm>
          <a:off x="22124458" y="1861319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1058</xdr:row>
      <xdr:rowOff>22679</xdr:rowOff>
    </xdr:from>
    <xdr:to>
      <xdr:col>4</xdr:col>
      <xdr:colOff>524062</xdr:colOff>
      <xdr:row>1059</xdr:row>
      <xdr:rowOff>1511</xdr:rowOff>
    </xdr:to>
    <xdr:sp macro="" textlink="">
      <xdr:nvSpPr>
        <xdr:cNvPr id="1209" name="AutoShape 39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>
          <a:spLocks noChangeArrowheads="1"/>
        </xdr:cNvSpPr>
      </xdr:nvSpPr>
      <xdr:spPr bwMode="auto">
        <a:xfrm>
          <a:off x="5180729" y="18614117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1057</xdr:row>
      <xdr:rowOff>188988</xdr:rowOff>
    </xdr:from>
    <xdr:to>
      <xdr:col>5</xdr:col>
      <xdr:colOff>495486</xdr:colOff>
      <xdr:row>1059</xdr:row>
      <xdr:rowOff>19654</xdr:rowOff>
    </xdr:to>
    <xdr:sp macro="" textlink="">
      <xdr:nvSpPr>
        <xdr:cNvPr id="1210" name="AutoShape 3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>
          <a:spLocks noChangeArrowheads="1"/>
        </xdr:cNvSpPr>
      </xdr:nvSpPr>
      <xdr:spPr bwMode="auto">
        <a:xfrm>
          <a:off x="6119998" y="1861169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1057</xdr:row>
      <xdr:rowOff>170844</xdr:rowOff>
    </xdr:from>
    <xdr:to>
      <xdr:col>6</xdr:col>
      <xdr:colOff>336736</xdr:colOff>
      <xdr:row>1059</xdr:row>
      <xdr:rowOff>1510</xdr:rowOff>
    </xdr:to>
    <xdr:sp macro="" textlink="">
      <xdr:nvSpPr>
        <xdr:cNvPr id="1211" name="AutoShape 39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>
          <a:spLocks noChangeArrowheads="1"/>
        </xdr:cNvSpPr>
      </xdr:nvSpPr>
      <xdr:spPr bwMode="auto">
        <a:xfrm>
          <a:off x="6806592" y="186098844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1036</xdr:row>
      <xdr:rowOff>0</xdr:rowOff>
    </xdr:from>
    <xdr:ext cx="76200" cy="214428"/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 txBox="1">
          <a:spLocks noChangeArrowheads="1"/>
        </xdr:cNvSpPr>
      </xdr:nvSpPr>
      <xdr:spPr bwMode="auto">
        <a:xfrm>
          <a:off x="17264063" y="181725094"/>
          <a:ext cx="76200" cy="21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1036</xdr:row>
      <xdr:rowOff>0</xdr:rowOff>
    </xdr:from>
    <xdr:ext cx="76200" cy="214428"/>
    <xdr:sp macro="" textlink="">
      <xdr:nvSpPr>
        <xdr:cNvPr id="1213" name="Text Box 7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 txBox="1">
          <a:spLocks noChangeArrowheads="1"/>
        </xdr:cNvSpPr>
      </xdr:nvSpPr>
      <xdr:spPr bwMode="auto">
        <a:xfrm>
          <a:off x="17264063" y="181725094"/>
          <a:ext cx="76200" cy="214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1036</xdr:row>
      <xdr:rowOff>0</xdr:rowOff>
    </xdr:from>
    <xdr:to>
      <xdr:col>24</xdr:col>
      <xdr:colOff>557893</xdr:colOff>
      <xdr:row>1037</xdr:row>
      <xdr:rowOff>27214</xdr:rowOff>
    </xdr:to>
    <xdr:sp macro="" textlink="">
      <xdr:nvSpPr>
        <xdr:cNvPr id="1214" name="AutoShape 39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1042</xdr:row>
      <xdr:rowOff>35719</xdr:rowOff>
    </xdr:from>
    <xdr:to>
      <xdr:col>4</xdr:col>
      <xdr:colOff>546364</xdr:colOff>
      <xdr:row>1042</xdr:row>
      <xdr:rowOff>205051</xdr:rowOff>
    </xdr:to>
    <xdr:sp macro="" textlink="">
      <xdr:nvSpPr>
        <xdr:cNvPr id="1215" name="AutoShape 39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>
          <a:spLocks noChangeArrowheads="1"/>
        </xdr:cNvSpPr>
      </xdr:nvSpPr>
      <xdr:spPr bwMode="auto">
        <a:xfrm>
          <a:off x="5203031" y="182903813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1036</xdr:row>
      <xdr:rowOff>0</xdr:rowOff>
    </xdr:from>
    <xdr:to>
      <xdr:col>24</xdr:col>
      <xdr:colOff>557893</xdr:colOff>
      <xdr:row>1037</xdr:row>
      <xdr:rowOff>27214</xdr:rowOff>
    </xdr:to>
    <xdr:sp macro="" textlink="">
      <xdr:nvSpPr>
        <xdr:cNvPr id="1216" name="AutoShape 39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1036</xdr:row>
      <xdr:rowOff>0</xdr:rowOff>
    </xdr:from>
    <xdr:to>
      <xdr:col>24</xdr:col>
      <xdr:colOff>557893</xdr:colOff>
      <xdr:row>1037</xdr:row>
      <xdr:rowOff>27214</xdr:rowOff>
    </xdr:to>
    <xdr:sp macro="" textlink="">
      <xdr:nvSpPr>
        <xdr:cNvPr id="1217" name="AutoShape 39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>
          <a:spLocks noChangeArrowheads="1"/>
        </xdr:cNvSpPr>
      </xdr:nvSpPr>
      <xdr:spPr bwMode="auto">
        <a:xfrm>
          <a:off x="22819180" y="181725094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20</xdr:col>
      <xdr:colOff>148166</xdr:colOff>
      <xdr:row>1032</xdr:row>
      <xdr:rowOff>190500</xdr:rowOff>
    </xdr:from>
    <xdr:to>
      <xdr:col>20</xdr:col>
      <xdr:colOff>298185</xdr:colOff>
      <xdr:row>1033</xdr:row>
      <xdr:rowOff>201083</xdr:rowOff>
    </xdr:to>
    <xdr:sp macro="" textlink="">
      <xdr:nvSpPr>
        <xdr:cNvPr id="1218" name="AutoShape 39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>
          <a:spLocks noChangeArrowheads="1"/>
        </xdr:cNvSpPr>
      </xdr:nvSpPr>
      <xdr:spPr bwMode="auto">
        <a:xfrm>
          <a:off x="19853010" y="181141688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1032</xdr:row>
      <xdr:rowOff>190500</xdr:rowOff>
    </xdr:from>
    <xdr:to>
      <xdr:col>20</xdr:col>
      <xdr:colOff>298185</xdr:colOff>
      <xdr:row>1033</xdr:row>
      <xdr:rowOff>201083</xdr:rowOff>
    </xdr:to>
    <xdr:sp macro="" textlink="">
      <xdr:nvSpPr>
        <xdr:cNvPr id="1219" name="AutoShape 39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>
          <a:spLocks noChangeArrowheads="1"/>
        </xdr:cNvSpPr>
      </xdr:nvSpPr>
      <xdr:spPr bwMode="auto">
        <a:xfrm>
          <a:off x="19853010" y="181141688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oneCellAnchor>
    <xdr:from>
      <xdr:col>17</xdr:col>
      <xdr:colOff>0</xdr:colOff>
      <xdr:row>1508</xdr:row>
      <xdr:rowOff>0</xdr:rowOff>
    </xdr:from>
    <xdr:ext cx="76200" cy="213664"/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 txBox="1">
          <a:spLocks noChangeArrowheads="1"/>
        </xdr:cNvSpPr>
      </xdr:nvSpPr>
      <xdr:spPr bwMode="auto">
        <a:xfrm>
          <a:off x="17264063" y="252817313"/>
          <a:ext cx="76200" cy="213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1508</xdr:row>
      <xdr:rowOff>0</xdr:rowOff>
    </xdr:from>
    <xdr:ext cx="76200" cy="213664"/>
    <xdr:sp macro="" textlink="">
      <xdr:nvSpPr>
        <xdr:cNvPr id="1252" name="Text Box 7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 txBox="1">
          <a:spLocks noChangeArrowheads="1"/>
        </xdr:cNvSpPr>
      </xdr:nvSpPr>
      <xdr:spPr bwMode="auto">
        <a:xfrm>
          <a:off x="17264063" y="252817313"/>
          <a:ext cx="76200" cy="2136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391583</xdr:colOff>
      <xdr:row>1514</xdr:row>
      <xdr:rowOff>0</xdr:rowOff>
    </xdr:from>
    <xdr:to>
      <xdr:col>2</xdr:col>
      <xdr:colOff>541602</xdr:colOff>
      <xdr:row>1515</xdr:row>
      <xdr:rowOff>0</xdr:rowOff>
    </xdr:to>
    <xdr:sp macro="" textlink="">
      <xdr:nvSpPr>
        <xdr:cNvPr id="1253" name="AutoShape 39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>
          <a:spLocks noChangeArrowheads="1"/>
        </xdr:cNvSpPr>
      </xdr:nvSpPr>
      <xdr:spPr bwMode="auto">
        <a:xfrm>
          <a:off x="2034646" y="253972219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1517</xdr:row>
      <xdr:rowOff>195036</xdr:rowOff>
    </xdr:from>
    <xdr:to>
      <xdr:col>1</xdr:col>
      <xdr:colOff>951328</xdr:colOff>
      <xdr:row>1518</xdr:row>
      <xdr:rowOff>202595</xdr:rowOff>
    </xdr:to>
    <xdr:sp macro="" textlink="">
      <xdr:nvSpPr>
        <xdr:cNvPr id="1254" name="AutoShape 39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>
          <a:spLocks noChangeArrowheads="1"/>
        </xdr:cNvSpPr>
      </xdr:nvSpPr>
      <xdr:spPr bwMode="auto">
        <a:xfrm>
          <a:off x="1396622" y="254905442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1518</xdr:row>
      <xdr:rowOff>18144</xdr:rowOff>
    </xdr:from>
    <xdr:to>
      <xdr:col>5</xdr:col>
      <xdr:colOff>490198</xdr:colOff>
      <xdr:row>1519</xdr:row>
      <xdr:rowOff>18142</xdr:rowOff>
    </xdr:to>
    <xdr:sp macro="" textlink="">
      <xdr:nvSpPr>
        <xdr:cNvPr id="1255" name="AutoShape 39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>
          <a:spLocks noChangeArrowheads="1"/>
        </xdr:cNvSpPr>
      </xdr:nvSpPr>
      <xdr:spPr bwMode="auto">
        <a:xfrm>
          <a:off x="6114710" y="254919050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1517</xdr:row>
      <xdr:rowOff>188989</xdr:rowOff>
    </xdr:from>
    <xdr:to>
      <xdr:col>3</xdr:col>
      <xdr:colOff>1279411</xdr:colOff>
      <xdr:row>1518</xdr:row>
      <xdr:rowOff>196548</xdr:rowOff>
    </xdr:to>
    <xdr:sp macro="" textlink="">
      <xdr:nvSpPr>
        <xdr:cNvPr id="1256" name="AutoShape 39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>
          <a:spLocks noChangeArrowheads="1"/>
        </xdr:cNvSpPr>
      </xdr:nvSpPr>
      <xdr:spPr bwMode="auto">
        <a:xfrm>
          <a:off x="3391580" y="254899395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1518</xdr:row>
      <xdr:rowOff>4536</xdr:rowOff>
    </xdr:from>
    <xdr:to>
      <xdr:col>7</xdr:col>
      <xdr:colOff>351102</xdr:colOff>
      <xdr:row>1519</xdr:row>
      <xdr:rowOff>12094</xdr:rowOff>
    </xdr:to>
    <xdr:sp macro="" textlink="">
      <xdr:nvSpPr>
        <xdr:cNvPr id="1257" name="AutoShape 39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>
          <a:spLocks noChangeArrowheads="1"/>
        </xdr:cNvSpPr>
      </xdr:nvSpPr>
      <xdr:spPr bwMode="auto">
        <a:xfrm>
          <a:off x="7678208" y="254905442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1518</xdr:row>
      <xdr:rowOff>18144</xdr:rowOff>
    </xdr:from>
    <xdr:to>
      <xdr:col>6</xdr:col>
      <xdr:colOff>402506</xdr:colOff>
      <xdr:row>1519</xdr:row>
      <xdr:rowOff>25702</xdr:rowOff>
    </xdr:to>
    <xdr:sp macro="" textlink="">
      <xdr:nvSpPr>
        <xdr:cNvPr id="1258" name="AutoShape 39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>
          <a:spLocks noChangeArrowheads="1"/>
        </xdr:cNvSpPr>
      </xdr:nvSpPr>
      <xdr:spPr bwMode="auto">
        <a:xfrm>
          <a:off x="6872362" y="254919050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1518</xdr:row>
      <xdr:rowOff>4537</xdr:rowOff>
    </xdr:from>
    <xdr:to>
      <xdr:col>9</xdr:col>
      <xdr:colOff>59305</xdr:colOff>
      <xdr:row>1519</xdr:row>
      <xdr:rowOff>12095</xdr:rowOff>
    </xdr:to>
    <xdr:sp macro="" textlink="">
      <xdr:nvSpPr>
        <xdr:cNvPr id="1259" name="AutoShape 39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>
          <a:spLocks noChangeArrowheads="1"/>
        </xdr:cNvSpPr>
      </xdr:nvSpPr>
      <xdr:spPr bwMode="auto">
        <a:xfrm>
          <a:off x="8978447" y="254905443"/>
          <a:ext cx="332014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1518</xdr:row>
      <xdr:rowOff>30239</xdr:rowOff>
    </xdr:from>
    <xdr:to>
      <xdr:col>17</xdr:col>
      <xdr:colOff>158750</xdr:colOff>
      <xdr:row>1518</xdr:row>
      <xdr:rowOff>199571</xdr:rowOff>
    </xdr:to>
    <xdr:sp macro="" textlink="">
      <xdr:nvSpPr>
        <xdr:cNvPr id="1260" name="AutoShape 3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>
          <a:spLocks noChangeArrowheads="1"/>
        </xdr:cNvSpPr>
      </xdr:nvSpPr>
      <xdr:spPr bwMode="auto">
        <a:xfrm>
          <a:off x="17136685" y="254931145"/>
          <a:ext cx="286128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1518</xdr:row>
      <xdr:rowOff>15121</xdr:rowOff>
    </xdr:from>
    <xdr:to>
      <xdr:col>14</xdr:col>
      <xdr:colOff>51362</xdr:colOff>
      <xdr:row>1519</xdr:row>
      <xdr:rowOff>22679</xdr:rowOff>
    </xdr:to>
    <xdr:sp macro="" textlink="">
      <xdr:nvSpPr>
        <xdr:cNvPr id="1261" name="AutoShape 39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>
          <a:spLocks noChangeArrowheads="1"/>
        </xdr:cNvSpPr>
      </xdr:nvSpPr>
      <xdr:spPr bwMode="auto">
        <a:xfrm>
          <a:off x="12335889" y="254916027"/>
          <a:ext cx="262209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1518</xdr:row>
      <xdr:rowOff>24192</xdr:rowOff>
    </xdr:from>
    <xdr:to>
      <xdr:col>19</xdr:col>
      <xdr:colOff>143631</xdr:colOff>
      <xdr:row>1518</xdr:row>
      <xdr:rowOff>193524</xdr:rowOff>
    </xdr:to>
    <xdr:sp macro="" textlink="">
      <xdr:nvSpPr>
        <xdr:cNvPr id="1262" name="AutoShape 39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>
          <a:spLocks noChangeArrowheads="1"/>
        </xdr:cNvSpPr>
      </xdr:nvSpPr>
      <xdr:spPr bwMode="auto">
        <a:xfrm>
          <a:off x="18727209" y="254925098"/>
          <a:ext cx="40689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1518</xdr:row>
      <xdr:rowOff>37799</xdr:rowOff>
    </xdr:from>
    <xdr:to>
      <xdr:col>20</xdr:col>
      <xdr:colOff>598714</xdr:colOff>
      <xdr:row>1519</xdr:row>
      <xdr:rowOff>3023</xdr:rowOff>
    </xdr:to>
    <xdr:sp macro="" textlink="">
      <xdr:nvSpPr>
        <xdr:cNvPr id="1263" name="AutoShape 39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>
          <a:spLocks noChangeArrowheads="1"/>
        </xdr:cNvSpPr>
      </xdr:nvSpPr>
      <xdr:spPr bwMode="auto">
        <a:xfrm>
          <a:off x="20007225" y="254938705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1518</xdr:row>
      <xdr:rowOff>31751</xdr:rowOff>
    </xdr:from>
    <xdr:to>
      <xdr:col>24</xdr:col>
      <xdr:colOff>752929</xdr:colOff>
      <xdr:row>1518</xdr:row>
      <xdr:rowOff>201083</xdr:rowOff>
    </xdr:to>
    <xdr:sp macro="" textlink="">
      <xdr:nvSpPr>
        <xdr:cNvPr id="1264" name="AutoShape 39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>
          <a:spLocks noChangeArrowheads="1"/>
        </xdr:cNvSpPr>
      </xdr:nvSpPr>
      <xdr:spPr bwMode="auto">
        <a:xfrm>
          <a:off x="23126096" y="254932657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1534</xdr:row>
      <xdr:rowOff>7560</xdr:rowOff>
    </xdr:from>
    <xdr:to>
      <xdr:col>1</xdr:col>
      <xdr:colOff>719667</xdr:colOff>
      <xdr:row>1535</xdr:row>
      <xdr:rowOff>28726</xdr:rowOff>
    </xdr:to>
    <xdr:sp macro="" textlink="">
      <xdr:nvSpPr>
        <xdr:cNvPr id="1265" name="AutoShape 39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>
          <a:spLocks noChangeArrowheads="1"/>
        </xdr:cNvSpPr>
      </xdr:nvSpPr>
      <xdr:spPr bwMode="auto">
        <a:xfrm>
          <a:off x="923396" y="258254123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1533</xdr:row>
      <xdr:rowOff>188988</xdr:rowOff>
    </xdr:from>
    <xdr:to>
      <xdr:col>3</xdr:col>
      <xdr:colOff>937721</xdr:colOff>
      <xdr:row>1535</xdr:row>
      <xdr:rowOff>19654</xdr:rowOff>
    </xdr:to>
    <xdr:sp macro="" textlink="">
      <xdr:nvSpPr>
        <xdr:cNvPr id="1266" name="AutoShape 39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>
          <a:spLocks noChangeArrowheads="1"/>
        </xdr:cNvSpPr>
      </xdr:nvSpPr>
      <xdr:spPr bwMode="auto">
        <a:xfrm>
          <a:off x="3049890" y="258245051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1533</xdr:row>
      <xdr:rowOff>176893</xdr:rowOff>
    </xdr:from>
    <xdr:to>
      <xdr:col>7</xdr:col>
      <xdr:colOff>530827</xdr:colOff>
      <xdr:row>1535</xdr:row>
      <xdr:rowOff>7559</xdr:rowOff>
    </xdr:to>
    <xdr:sp macro="" textlink="">
      <xdr:nvSpPr>
        <xdr:cNvPr id="1267" name="AutoShape 39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>
          <a:spLocks noChangeArrowheads="1"/>
        </xdr:cNvSpPr>
      </xdr:nvSpPr>
      <xdr:spPr bwMode="auto">
        <a:xfrm>
          <a:off x="7854531" y="258232956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1533</xdr:row>
      <xdr:rowOff>188989</xdr:rowOff>
    </xdr:from>
    <xdr:to>
      <xdr:col>12</xdr:col>
      <xdr:colOff>125442</xdr:colOff>
      <xdr:row>1535</xdr:row>
      <xdr:rowOff>19655</xdr:rowOff>
    </xdr:to>
    <xdr:sp macro="" textlink="">
      <xdr:nvSpPr>
        <xdr:cNvPr id="1268" name="AutoShape 39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>
          <a:spLocks noChangeArrowheads="1"/>
        </xdr:cNvSpPr>
      </xdr:nvSpPr>
      <xdr:spPr bwMode="auto">
        <a:xfrm>
          <a:off x="12333769" y="258245052"/>
          <a:ext cx="126548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1534</xdr:row>
      <xdr:rowOff>7560</xdr:rowOff>
    </xdr:from>
    <xdr:to>
      <xdr:col>15</xdr:col>
      <xdr:colOff>766342</xdr:colOff>
      <xdr:row>1534</xdr:row>
      <xdr:rowOff>176892</xdr:rowOff>
    </xdr:to>
    <xdr:sp macro="" textlink="">
      <xdr:nvSpPr>
        <xdr:cNvPr id="1269" name="AutoShape 39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>
          <a:spLocks noChangeArrowheads="1"/>
        </xdr:cNvSpPr>
      </xdr:nvSpPr>
      <xdr:spPr bwMode="auto">
        <a:xfrm>
          <a:off x="16279809" y="258254123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1534</xdr:row>
      <xdr:rowOff>15119</xdr:rowOff>
    </xdr:from>
    <xdr:to>
      <xdr:col>18</xdr:col>
      <xdr:colOff>179346</xdr:colOff>
      <xdr:row>1534</xdr:row>
      <xdr:rowOff>184451</xdr:rowOff>
    </xdr:to>
    <xdr:sp macro="" textlink="">
      <xdr:nvSpPr>
        <xdr:cNvPr id="1270" name="AutoShape 3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>
          <a:spLocks noChangeArrowheads="1"/>
        </xdr:cNvSpPr>
      </xdr:nvSpPr>
      <xdr:spPr bwMode="auto">
        <a:xfrm>
          <a:off x="17858049" y="258261682"/>
          <a:ext cx="3711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1534</xdr:row>
      <xdr:rowOff>4536</xdr:rowOff>
    </xdr:from>
    <xdr:to>
      <xdr:col>19</xdr:col>
      <xdr:colOff>486641</xdr:colOff>
      <xdr:row>1535</xdr:row>
      <xdr:rowOff>36286</xdr:rowOff>
    </xdr:to>
    <xdr:sp macro="" textlink="">
      <xdr:nvSpPr>
        <xdr:cNvPr id="1271" name="AutoShape 39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>
          <a:spLocks noChangeArrowheads="1"/>
        </xdr:cNvSpPr>
      </xdr:nvSpPr>
      <xdr:spPr bwMode="auto">
        <a:xfrm>
          <a:off x="19180777" y="258251099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1534</xdr:row>
      <xdr:rowOff>13419</xdr:rowOff>
    </xdr:from>
    <xdr:to>
      <xdr:col>23</xdr:col>
      <xdr:colOff>453760</xdr:colOff>
      <xdr:row>1534</xdr:row>
      <xdr:rowOff>182751</xdr:rowOff>
    </xdr:to>
    <xdr:sp macro="" textlink="">
      <xdr:nvSpPr>
        <xdr:cNvPr id="1272" name="AutoShape 39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>
          <a:spLocks noChangeArrowheads="1"/>
        </xdr:cNvSpPr>
      </xdr:nvSpPr>
      <xdr:spPr bwMode="auto">
        <a:xfrm>
          <a:off x="22124458" y="258259982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1534</xdr:row>
      <xdr:rowOff>22679</xdr:rowOff>
    </xdr:from>
    <xdr:to>
      <xdr:col>4</xdr:col>
      <xdr:colOff>524062</xdr:colOff>
      <xdr:row>1535</xdr:row>
      <xdr:rowOff>1511</xdr:rowOff>
    </xdr:to>
    <xdr:sp macro="" textlink="">
      <xdr:nvSpPr>
        <xdr:cNvPr id="1273" name="AutoShape 39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>
          <a:spLocks noChangeArrowheads="1"/>
        </xdr:cNvSpPr>
      </xdr:nvSpPr>
      <xdr:spPr bwMode="auto">
        <a:xfrm>
          <a:off x="5180729" y="258269242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1533</xdr:row>
      <xdr:rowOff>188988</xdr:rowOff>
    </xdr:from>
    <xdr:to>
      <xdr:col>5</xdr:col>
      <xdr:colOff>495486</xdr:colOff>
      <xdr:row>1535</xdr:row>
      <xdr:rowOff>19654</xdr:rowOff>
    </xdr:to>
    <xdr:sp macro="" textlink="">
      <xdr:nvSpPr>
        <xdr:cNvPr id="1274" name="AutoShape 39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>
          <a:spLocks noChangeArrowheads="1"/>
        </xdr:cNvSpPr>
      </xdr:nvSpPr>
      <xdr:spPr bwMode="auto">
        <a:xfrm>
          <a:off x="6119998" y="258245051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1533</xdr:row>
      <xdr:rowOff>170844</xdr:rowOff>
    </xdr:from>
    <xdr:to>
      <xdr:col>6</xdr:col>
      <xdr:colOff>336736</xdr:colOff>
      <xdr:row>1535</xdr:row>
      <xdr:rowOff>1510</xdr:rowOff>
    </xdr:to>
    <xdr:sp macro="" textlink="">
      <xdr:nvSpPr>
        <xdr:cNvPr id="1275" name="AutoShape 39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>
          <a:spLocks noChangeArrowheads="1"/>
        </xdr:cNvSpPr>
      </xdr:nvSpPr>
      <xdr:spPr bwMode="auto">
        <a:xfrm>
          <a:off x="6806592" y="258226907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1512</xdr:row>
      <xdr:rowOff>0</xdr:rowOff>
    </xdr:from>
    <xdr:ext cx="76200" cy="219074"/>
    <xdr:sp macro="" textlink="">
      <xdr:nvSpPr>
        <xdr:cNvPr id="1276" name="Text Box 6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 txBox="1">
          <a:spLocks noChangeArrowheads="1"/>
        </xdr:cNvSpPr>
      </xdr:nvSpPr>
      <xdr:spPr bwMode="auto">
        <a:xfrm>
          <a:off x="17264063" y="253591219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1512</xdr:row>
      <xdr:rowOff>0</xdr:rowOff>
    </xdr:from>
    <xdr:ext cx="76200" cy="219074"/>
    <xdr:sp macro="" textlink="">
      <xdr:nvSpPr>
        <xdr:cNvPr id="1277" name="Text Box 7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 txBox="1">
          <a:spLocks noChangeArrowheads="1"/>
        </xdr:cNvSpPr>
      </xdr:nvSpPr>
      <xdr:spPr bwMode="auto">
        <a:xfrm>
          <a:off x="17264063" y="253591219"/>
          <a:ext cx="76200" cy="219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1512</xdr:row>
      <xdr:rowOff>0</xdr:rowOff>
    </xdr:from>
    <xdr:to>
      <xdr:col>24</xdr:col>
      <xdr:colOff>557893</xdr:colOff>
      <xdr:row>1513</xdr:row>
      <xdr:rowOff>27214</xdr:rowOff>
    </xdr:to>
    <xdr:sp macro="" textlink="">
      <xdr:nvSpPr>
        <xdr:cNvPr id="1278" name="AutoShape 39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>
          <a:spLocks noChangeArrowheads="1"/>
        </xdr:cNvSpPr>
      </xdr:nvSpPr>
      <xdr:spPr bwMode="auto">
        <a:xfrm>
          <a:off x="22819180" y="253591219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1518</xdr:row>
      <xdr:rowOff>35719</xdr:rowOff>
    </xdr:from>
    <xdr:to>
      <xdr:col>4</xdr:col>
      <xdr:colOff>546364</xdr:colOff>
      <xdr:row>1518</xdr:row>
      <xdr:rowOff>205051</xdr:rowOff>
    </xdr:to>
    <xdr:sp macro="" textlink="">
      <xdr:nvSpPr>
        <xdr:cNvPr id="1279" name="AutoShape 39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>
          <a:spLocks noChangeArrowheads="1"/>
        </xdr:cNvSpPr>
      </xdr:nvSpPr>
      <xdr:spPr bwMode="auto">
        <a:xfrm>
          <a:off x="5203031" y="254936625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1512</xdr:row>
      <xdr:rowOff>0</xdr:rowOff>
    </xdr:from>
    <xdr:to>
      <xdr:col>24</xdr:col>
      <xdr:colOff>557893</xdr:colOff>
      <xdr:row>1513</xdr:row>
      <xdr:rowOff>27214</xdr:rowOff>
    </xdr:to>
    <xdr:sp macro="" textlink="">
      <xdr:nvSpPr>
        <xdr:cNvPr id="1280" name="AutoShape 3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>
          <a:spLocks noChangeArrowheads="1"/>
        </xdr:cNvSpPr>
      </xdr:nvSpPr>
      <xdr:spPr bwMode="auto">
        <a:xfrm>
          <a:off x="22819180" y="253591219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1512</xdr:row>
      <xdr:rowOff>0</xdr:rowOff>
    </xdr:from>
    <xdr:to>
      <xdr:col>24</xdr:col>
      <xdr:colOff>557893</xdr:colOff>
      <xdr:row>1513</xdr:row>
      <xdr:rowOff>27214</xdr:rowOff>
    </xdr:to>
    <xdr:sp macro="" textlink="">
      <xdr:nvSpPr>
        <xdr:cNvPr id="1281" name="AutoShape 39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>
          <a:spLocks noChangeArrowheads="1"/>
        </xdr:cNvSpPr>
      </xdr:nvSpPr>
      <xdr:spPr bwMode="auto">
        <a:xfrm>
          <a:off x="22819180" y="253591219"/>
          <a:ext cx="408213" cy="21771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20</xdr:col>
      <xdr:colOff>148166</xdr:colOff>
      <xdr:row>1508</xdr:row>
      <xdr:rowOff>190500</xdr:rowOff>
    </xdr:from>
    <xdr:to>
      <xdr:col>20</xdr:col>
      <xdr:colOff>298185</xdr:colOff>
      <xdr:row>1509</xdr:row>
      <xdr:rowOff>201083</xdr:rowOff>
    </xdr:to>
    <xdr:sp macro="" textlink="">
      <xdr:nvSpPr>
        <xdr:cNvPr id="1282" name="AutoShape 3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>
          <a:spLocks noChangeArrowheads="1"/>
        </xdr:cNvSpPr>
      </xdr:nvSpPr>
      <xdr:spPr bwMode="auto">
        <a:xfrm>
          <a:off x="19853010" y="253007813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1508</xdr:row>
      <xdr:rowOff>190500</xdr:rowOff>
    </xdr:from>
    <xdr:to>
      <xdr:col>20</xdr:col>
      <xdr:colOff>298185</xdr:colOff>
      <xdr:row>1509</xdr:row>
      <xdr:rowOff>201083</xdr:rowOff>
    </xdr:to>
    <xdr:sp macro="" textlink="">
      <xdr:nvSpPr>
        <xdr:cNvPr id="1283" name="AutoShape 39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>
          <a:spLocks noChangeArrowheads="1"/>
        </xdr:cNvSpPr>
      </xdr:nvSpPr>
      <xdr:spPr bwMode="auto">
        <a:xfrm>
          <a:off x="19853010" y="253007813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oneCellAnchor>
    <xdr:from>
      <xdr:col>17</xdr:col>
      <xdr:colOff>0</xdr:colOff>
      <xdr:row>2140</xdr:row>
      <xdr:rowOff>0</xdr:rowOff>
    </xdr:from>
    <xdr:ext cx="76200" cy="229807"/>
    <xdr:sp macro="" textlink="">
      <xdr:nvSpPr>
        <xdr:cNvPr id="1284" name="Text Box 6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 txBox="1">
          <a:spLocks noChangeArrowheads="1"/>
        </xdr:cNvSpPr>
      </xdr:nvSpPr>
      <xdr:spPr bwMode="auto">
        <a:xfrm>
          <a:off x="17264063" y="430756219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2140</xdr:row>
      <xdr:rowOff>0</xdr:rowOff>
    </xdr:from>
    <xdr:ext cx="76200" cy="229807"/>
    <xdr:sp macro="" textlink="">
      <xdr:nvSpPr>
        <xdr:cNvPr id="1285" name="Text Box 7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 txBox="1">
          <a:spLocks noChangeArrowheads="1"/>
        </xdr:cNvSpPr>
      </xdr:nvSpPr>
      <xdr:spPr bwMode="auto">
        <a:xfrm>
          <a:off x="17264063" y="430756219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2140</xdr:row>
      <xdr:rowOff>0</xdr:rowOff>
    </xdr:from>
    <xdr:ext cx="76200" cy="229807"/>
    <xdr:sp macro="" textlink="">
      <xdr:nvSpPr>
        <xdr:cNvPr id="1286" name="Text Box 6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 txBox="1">
          <a:spLocks noChangeArrowheads="1"/>
        </xdr:cNvSpPr>
      </xdr:nvSpPr>
      <xdr:spPr bwMode="auto">
        <a:xfrm>
          <a:off x="17264063" y="430756219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2140</xdr:row>
      <xdr:rowOff>0</xdr:rowOff>
    </xdr:from>
    <xdr:ext cx="76200" cy="229807"/>
    <xdr:sp macro="" textlink="">
      <xdr:nvSpPr>
        <xdr:cNvPr id="1287" name="Text Box 7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 txBox="1">
          <a:spLocks noChangeArrowheads="1"/>
        </xdr:cNvSpPr>
      </xdr:nvSpPr>
      <xdr:spPr bwMode="auto">
        <a:xfrm>
          <a:off x="17264063" y="430756219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2140</xdr:row>
      <xdr:rowOff>0</xdr:rowOff>
    </xdr:from>
    <xdr:ext cx="76200" cy="229807"/>
    <xdr:sp macro="" textlink="">
      <xdr:nvSpPr>
        <xdr:cNvPr id="1288" name="Text Box 6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 txBox="1">
          <a:spLocks noChangeArrowheads="1"/>
        </xdr:cNvSpPr>
      </xdr:nvSpPr>
      <xdr:spPr bwMode="auto">
        <a:xfrm>
          <a:off x="17264063" y="430756219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2140</xdr:row>
      <xdr:rowOff>0</xdr:rowOff>
    </xdr:from>
    <xdr:ext cx="76200" cy="229807"/>
    <xdr:sp macro="" textlink="">
      <xdr:nvSpPr>
        <xdr:cNvPr id="1289" name="Text Box 7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 txBox="1">
          <a:spLocks noChangeArrowheads="1"/>
        </xdr:cNvSpPr>
      </xdr:nvSpPr>
      <xdr:spPr bwMode="auto">
        <a:xfrm>
          <a:off x="17264063" y="430756219"/>
          <a:ext cx="76200" cy="2298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2140</xdr:row>
      <xdr:rowOff>0</xdr:rowOff>
    </xdr:from>
    <xdr:ext cx="76200" cy="219073"/>
    <xdr:sp macro="" textlink="">
      <xdr:nvSpPr>
        <xdr:cNvPr id="1290" name="Text Box 6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 txBox="1">
          <a:spLocks noChangeArrowheads="1"/>
        </xdr:cNvSpPr>
      </xdr:nvSpPr>
      <xdr:spPr bwMode="auto">
        <a:xfrm>
          <a:off x="17264063" y="430756219"/>
          <a:ext cx="76200" cy="219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2140</xdr:row>
      <xdr:rowOff>0</xdr:rowOff>
    </xdr:from>
    <xdr:ext cx="76200" cy="219073"/>
    <xdr:sp macro="" textlink="">
      <xdr:nvSpPr>
        <xdr:cNvPr id="1291" name="Text Box 7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 txBox="1">
          <a:spLocks noChangeArrowheads="1"/>
        </xdr:cNvSpPr>
      </xdr:nvSpPr>
      <xdr:spPr bwMode="auto">
        <a:xfrm>
          <a:off x="17264063" y="430756219"/>
          <a:ext cx="76200" cy="219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</xdr:col>
      <xdr:colOff>391583</xdr:colOff>
      <xdr:row>2149</xdr:row>
      <xdr:rowOff>0</xdr:rowOff>
    </xdr:from>
    <xdr:to>
      <xdr:col>2</xdr:col>
      <xdr:colOff>541602</xdr:colOff>
      <xdr:row>2150</xdr:row>
      <xdr:rowOff>0</xdr:rowOff>
    </xdr:to>
    <xdr:sp macro="" textlink="">
      <xdr:nvSpPr>
        <xdr:cNvPr id="1292" name="AutoShape 39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>
          <a:spLocks noChangeArrowheads="1"/>
        </xdr:cNvSpPr>
      </xdr:nvSpPr>
      <xdr:spPr bwMode="auto">
        <a:xfrm>
          <a:off x="2034646" y="432946969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2152</xdr:row>
      <xdr:rowOff>195036</xdr:rowOff>
    </xdr:from>
    <xdr:to>
      <xdr:col>1</xdr:col>
      <xdr:colOff>951328</xdr:colOff>
      <xdr:row>2153</xdr:row>
      <xdr:rowOff>202595</xdr:rowOff>
    </xdr:to>
    <xdr:sp macro="" textlink="">
      <xdr:nvSpPr>
        <xdr:cNvPr id="1293" name="AutoShape 39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>
          <a:spLocks noChangeArrowheads="1"/>
        </xdr:cNvSpPr>
      </xdr:nvSpPr>
      <xdr:spPr bwMode="auto">
        <a:xfrm>
          <a:off x="1396622" y="433713505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2153</xdr:row>
      <xdr:rowOff>18144</xdr:rowOff>
    </xdr:from>
    <xdr:to>
      <xdr:col>5</xdr:col>
      <xdr:colOff>490198</xdr:colOff>
      <xdr:row>2154</xdr:row>
      <xdr:rowOff>18142</xdr:rowOff>
    </xdr:to>
    <xdr:sp macro="" textlink="">
      <xdr:nvSpPr>
        <xdr:cNvPr id="1294" name="AutoShape 39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>
          <a:spLocks noChangeArrowheads="1"/>
        </xdr:cNvSpPr>
      </xdr:nvSpPr>
      <xdr:spPr bwMode="auto">
        <a:xfrm>
          <a:off x="6114710" y="433727113"/>
          <a:ext cx="150019" cy="1904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2152</xdr:row>
      <xdr:rowOff>188989</xdr:rowOff>
    </xdr:from>
    <xdr:to>
      <xdr:col>3</xdr:col>
      <xdr:colOff>1279411</xdr:colOff>
      <xdr:row>2153</xdr:row>
      <xdr:rowOff>196548</xdr:rowOff>
    </xdr:to>
    <xdr:sp macro="" textlink="">
      <xdr:nvSpPr>
        <xdr:cNvPr id="1295" name="AutoShape 39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>
          <a:spLocks noChangeArrowheads="1"/>
        </xdr:cNvSpPr>
      </xdr:nvSpPr>
      <xdr:spPr bwMode="auto">
        <a:xfrm>
          <a:off x="3391580" y="433707458"/>
          <a:ext cx="150019" cy="18853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2153</xdr:row>
      <xdr:rowOff>4536</xdr:rowOff>
    </xdr:from>
    <xdr:to>
      <xdr:col>7</xdr:col>
      <xdr:colOff>351102</xdr:colOff>
      <xdr:row>2154</xdr:row>
      <xdr:rowOff>12094</xdr:rowOff>
    </xdr:to>
    <xdr:sp macro="" textlink="">
      <xdr:nvSpPr>
        <xdr:cNvPr id="1296" name="AutoShape 39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>
          <a:spLocks noChangeArrowheads="1"/>
        </xdr:cNvSpPr>
      </xdr:nvSpPr>
      <xdr:spPr bwMode="auto">
        <a:xfrm>
          <a:off x="7678208" y="433713505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2153</xdr:row>
      <xdr:rowOff>18144</xdr:rowOff>
    </xdr:from>
    <xdr:to>
      <xdr:col>6</xdr:col>
      <xdr:colOff>402506</xdr:colOff>
      <xdr:row>2154</xdr:row>
      <xdr:rowOff>25702</xdr:rowOff>
    </xdr:to>
    <xdr:sp macro="" textlink="">
      <xdr:nvSpPr>
        <xdr:cNvPr id="1297" name="AutoShape 39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>
          <a:spLocks noChangeArrowheads="1"/>
        </xdr:cNvSpPr>
      </xdr:nvSpPr>
      <xdr:spPr bwMode="auto">
        <a:xfrm>
          <a:off x="6872362" y="433727113"/>
          <a:ext cx="150019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2153</xdr:row>
      <xdr:rowOff>4537</xdr:rowOff>
    </xdr:from>
    <xdr:to>
      <xdr:col>9</xdr:col>
      <xdr:colOff>59305</xdr:colOff>
      <xdr:row>2154</xdr:row>
      <xdr:rowOff>12095</xdr:rowOff>
    </xdr:to>
    <xdr:sp macro="" textlink="">
      <xdr:nvSpPr>
        <xdr:cNvPr id="1298" name="AutoShape 39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>
          <a:spLocks noChangeArrowheads="1"/>
        </xdr:cNvSpPr>
      </xdr:nvSpPr>
      <xdr:spPr bwMode="auto">
        <a:xfrm>
          <a:off x="8978447" y="433713506"/>
          <a:ext cx="332014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2153</xdr:row>
      <xdr:rowOff>30239</xdr:rowOff>
    </xdr:from>
    <xdr:to>
      <xdr:col>17</xdr:col>
      <xdr:colOff>158750</xdr:colOff>
      <xdr:row>2153</xdr:row>
      <xdr:rowOff>199571</xdr:rowOff>
    </xdr:to>
    <xdr:sp macro="" textlink="">
      <xdr:nvSpPr>
        <xdr:cNvPr id="1299" name="AutoShape 39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>
          <a:spLocks noChangeArrowheads="1"/>
        </xdr:cNvSpPr>
      </xdr:nvSpPr>
      <xdr:spPr bwMode="auto">
        <a:xfrm>
          <a:off x="17136685" y="433739208"/>
          <a:ext cx="286128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2153</xdr:row>
      <xdr:rowOff>15121</xdr:rowOff>
    </xdr:from>
    <xdr:to>
      <xdr:col>14</xdr:col>
      <xdr:colOff>51362</xdr:colOff>
      <xdr:row>2154</xdr:row>
      <xdr:rowOff>22679</xdr:rowOff>
    </xdr:to>
    <xdr:sp macro="" textlink="">
      <xdr:nvSpPr>
        <xdr:cNvPr id="1300" name="AutoShape 3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>
          <a:spLocks noChangeArrowheads="1"/>
        </xdr:cNvSpPr>
      </xdr:nvSpPr>
      <xdr:spPr bwMode="auto">
        <a:xfrm>
          <a:off x="12335889" y="433724090"/>
          <a:ext cx="2622098" cy="19805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2153</xdr:row>
      <xdr:rowOff>24192</xdr:rowOff>
    </xdr:from>
    <xdr:to>
      <xdr:col>19</xdr:col>
      <xdr:colOff>143631</xdr:colOff>
      <xdr:row>2153</xdr:row>
      <xdr:rowOff>193524</xdr:rowOff>
    </xdr:to>
    <xdr:sp macro="" textlink="">
      <xdr:nvSpPr>
        <xdr:cNvPr id="1301" name="AutoShape 39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>
          <a:spLocks noChangeArrowheads="1"/>
        </xdr:cNvSpPr>
      </xdr:nvSpPr>
      <xdr:spPr bwMode="auto">
        <a:xfrm>
          <a:off x="18727209" y="433733161"/>
          <a:ext cx="40689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2153</xdr:row>
      <xdr:rowOff>37799</xdr:rowOff>
    </xdr:from>
    <xdr:to>
      <xdr:col>20</xdr:col>
      <xdr:colOff>598714</xdr:colOff>
      <xdr:row>2154</xdr:row>
      <xdr:rowOff>3023</xdr:rowOff>
    </xdr:to>
    <xdr:sp macro="" textlink="">
      <xdr:nvSpPr>
        <xdr:cNvPr id="1302" name="AutoShape 39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>
          <a:spLocks noChangeArrowheads="1"/>
        </xdr:cNvSpPr>
      </xdr:nvSpPr>
      <xdr:spPr bwMode="auto">
        <a:xfrm>
          <a:off x="20007225" y="433746768"/>
          <a:ext cx="296333" cy="15572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2153</xdr:row>
      <xdr:rowOff>31751</xdr:rowOff>
    </xdr:from>
    <xdr:to>
      <xdr:col>24</xdr:col>
      <xdr:colOff>752929</xdr:colOff>
      <xdr:row>2153</xdr:row>
      <xdr:rowOff>201083</xdr:rowOff>
    </xdr:to>
    <xdr:sp macro="" textlink="">
      <xdr:nvSpPr>
        <xdr:cNvPr id="1303" name="AutoShape 39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>
          <a:spLocks noChangeArrowheads="1"/>
        </xdr:cNvSpPr>
      </xdr:nvSpPr>
      <xdr:spPr bwMode="auto">
        <a:xfrm>
          <a:off x="23126096" y="433740720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2169</xdr:row>
      <xdr:rowOff>7560</xdr:rowOff>
    </xdr:from>
    <xdr:to>
      <xdr:col>1</xdr:col>
      <xdr:colOff>719667</xdr:colOff>
      <xdr:row>2170</xdr:row>
      <xdr:rowOff>28726</xdr:rowOff>
    </xdr:to>
    <xdr:sp macro="" textlink="">
      <xdr:nvSpPr>
        <xdr:cNvPr id="1304" name="AutoShape 39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>
          <a:spLocks noChangeArrowheads="1"/>
        </xdr:cNvSpPr>
      </xdr:nvSpPr>
      <xdr:spPr bwMode="auto">
        <a:xfrm>
          <a:off x="923396" y="437014560"/>
          <a:ext cx="391584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2168</xdr:row>
      <xdr:rowOff>188988</xdr:rowOff>
    </xdr:from>
    <xdr:to>
      <xdr:col>3</xdr:col>
      <xdr:colOff>937721</xdr:colOff>
      <xdr:row>2170</xdr:row>
      <xdr:rowOff>19654</xdr:rowOff>
    </xdr:to>
    <xdr:sp macro="" textlink="">
      <xdr:nvSpPr>
        <xdr:cNvPr id="1305" name="AutoShape 39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>
          <a:spLocks noChangeArrowheads="1"/>
        </xdr:cNvSpPr>
      </xdr:nvSpPr>
      <xdr:spPr bwMode="auto">
        <a:xfrm>
          <a:off x="3049890" y="4370054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2168</xdr:row>
      <xdr:rowOff>176893</xdr:rowOff>
    </xdr:from>
    <xdr:to>
      <xdr:col>7</xdr:col>
      <xdr:colOff>530827</xdr:colOff>
      <xdr:row>2170</xdr:row>
      <xdr:rowOff>7559</xdr:rowOff>
    </xdr:to>
    <xdr:sp macro="" textlink="">
      <xdr:nvSpPr>
        <xdr:cNvPr id="1306" name="AutoShape 39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>
          <a:spLocks noChangeArrowheads="1"/>
        </xdr:cNvSpPr>
      </xdr:nvSpPr>
      <xdr:spPr bwMode="auto">
        <a:xfrm>
          <a:off x="7854531" y="436993393"/>
          <a:ext cx="153421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2168</xdr:row>
      <xdr:rowOff>188989</xdr:rowOff>
    </xdr:from>
    <xdr:to>
      <xdr:col>12</xdr:col>
      <xdr:colOff>125442</xdr:colOff>
      <xdr:row>2170</xdr:row>
      <xdr:rowOff>19655</xdr:rowOff>
    </xdr:to>
    <xdr:sp macro="" textlink="">
      <xdr:nvSpPr>
        <xdr:cNvPr id="1307" name="AutoShape 39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>
          <a:spLocks noChangeArrowheads="1"/>
        </xdr:cNvSpPr>
      </xdr:nvSpPr>
      <xdr:spPr bwMode="auto">
        <a:xfrm>
          <a:off x="12333769" y="437005489"/>
          <a:ext cx="126548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2169</xdr:row>
      <xdr:rowOff>7560</xdr:rowOff>
    </xdr:from>
    <xdr:to>
      <xdr:col>15</xdr:col>
      <xdr:colOff>766342</xdr:colOff>
      <xdr:row>2169</xdr:row>
      <xdr:rowOff>176892</xdr:rowOff>
    </xdr:to>
    <xdr:sp macro="" textlink="">
      <xdr:nvSpPr>
        <xdr:cNvPr id="1308" name="AutoShape 39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>
          <a:spLocks noChangeArrowheads="1"/>
        </xdr:cNvSpPr>
      </xdr:nvSpPr>
      <xdr:spPr bwMode="auto">
        <a:xfrm>
          <a:off x="16279809" y="4370145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2169</xdr:row>
      <xdr:rowOff>15119</xdr:rowOff>
    </xdr:from>
    <xdr:to>
      <xdr:col>18</xdr:col>
      <xdr:colOff>179346</xdr:colOff>
      <xdr:row>2169</xdr:row>
      <xdr:rowOff>184451</xdr:rowOff>
    </xdr:to>
    <xdr:sp macro="" textlink="">
      <xdr:nvSpPr>
        <xdr:cNvPr id="1309" name="AutoShape 39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>
          <a:spLocks noChangeArrowheads="1"/>
        </xdr:cNvSpPr>
      </xdr:nvSpPr>
      <xdr:spPr bwMode="auto">
        <a:xfrm>
          <a:off x="17858049" y="437022119"/>
          <a:ext cx="371172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2169</xdr:row>
      <xdr:rowOff>4536</xdr:rowOff>
    </xdr:from>
    <xdr:to>
      <xdr:col>19</xdr:col>
      <xdr:colOff>486641</xdr:colOff>
      <xdr:row>2170</xdr:row>
      <xdr:rowOff>36286</xdr:rowOff>
    </xdr:to>
    <xdr:sp macro="" textlink="">
      <xdr:nvSpPr>
        <xdr:cNvPr id="1310" name="AutoShape 3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>
          <a:spLocks noChangeArrowheads="1"/>
        </xdr:cNvSpPr>
      </xdr:nvSpPr>
      <xdr:spPr bwMode="auto">
        <a:xfrm>
          <a:off x="19180777" y="437011536"/>
          <a:ext cx="296333" cy="22225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2169</xdr:row>
      <xdr:rowOff>13419</xdr:rowOff>
    </xdr:from>
    <xdr:to>
      <xdr:col>23</xdr:col>
      <xdr:colOff>453760</xdr:colOff>
      <xdr:row>2169</xdr:row>
      <xdr:rowOff>182751</xdr:rowOff>
    </xdr:to>
    <xdr:sp macro="" textlink="">
      <xdr:nvSpPr>
        <xdr:cNvPr id="1311" name="AutoShape 39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>
          <a:spLocks noChangeArrowheads="1"/>
        </xdr:cNvSpPr>
      </xdr:nvSpPr>
      <xdr:spPr bwMode="auto">
        <a:xfrm>
          <a:off x="22124458" y="4370204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2169</xdr:row>
      <xdr:rowOff>22679</xdr:rowOff>
    </xdr:from>
    <xdr:to>
      <xdr:col>4</xdr:col>
      <xdr:colOff>524062</xdr:colOff>
      <xdr:row>2170</xdr:row>
      <xdr:rowOff>1511</xdr:rowOff>
    </xdr:to>
    <xdr:sp macro="" textlink="">
      <xdr:nvSpPr>
        <xdr:cNvPr id="1312" name="AutoShape 39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>
          <a:spLocks noChangeArrowheads="1"/>
        </xdr:cNvSpPr>
      </xdr:nvSpPr>
      <xdr:spPr bwMode="auto">
        <a:xfrm>
          <a:off x="5180729" y="43702967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2168</xdr:row>
      <xdr:rowOff>188988</xdr:rowOff>
    </xdr:from>
    <xdr:to>
      <xdr:col>5</xdr:col>
      <xdr:colOff>495486</xdr:colOff>
      <xdr:row>2170</xdr:row>
      <xdr:rowOff>19654</xdr:rowOff>
    </xdr:to>
    <xdr:sp macro="" textlink="">
      <xdr:nvSpPr>
        <xdr:cNvPr id="1313" name="AutoShape 39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>
          <a:spLocks noChangeArrowheads="1"/>
        </xdr:cNvSpPr>
      </xdr:nvSpPr>
      <xdr:spPr bwMode="auto">
        <a:xfrm>
          <a:off x="6119998" y="437005488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2168</xdr:row>
      <xdr:rowOff>170844</xdr:rowOff>
    </xdr:from>
    <xdr:to>
      <xdr:col>6</xdr:col>
      <xdr:colOff>336736</xdr:colOff>
      <xdr:row>2170</xdr:row>
      <xdr:rowOff>1510</xdr:rowOff>
    </xdr:to>
    <xdr:sp macro="" textlink="">
      <xdr:nvSpPr>
        <xdr:cNvPr id="1314" name="AutoShape 39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>
          <a:spLocks noChangeArrowheads="1"/>
        </xdr:cNvSpPr>
      </xdr:nvSpPr>
      <xdr:spPr bwMode="auto">
        <a:xfrm>
          <a:off x="6806592" y="436987344"/>
          <a:ext cx="150019" cy="21166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2147</xdr:row>
      <xdr:rowOff>0</xdr:rowOff>
    </xdr:from>
    <xdr:ext cx="76200" cy="224293"/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 txBox="1">
          <a:spLocks noChangeArrowheads="1"/>
        </xdr:cNvSpPr>
      </xdr:nvSpPr>
      <xdr:spPr bwMode="auto">
        <a:xfrm>
          <a:off x="17264063" y="432565969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2147</xdr:row>
      <xdr:rowOff>0</xdr:rowOff>
    </xdr:from>
    <xdr:ext cx="76200" cy="224293"/>
    <xdr:sp macro="" textlink="">
      <xdr:nvSpPr>
        <xdr:cNvPr id="1316" name="Text Box 7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 txBox="1">
          <a:spLocks noChangeArrowheads="1"/>
        </xdr:cNvSpPr>
      </xdr:nvSpPr>
      <xdr:spPr bwMode="auto">
        <a:xfrm>
          <a:off x="17264063" y="432565969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2146</xdr:row>
      <xdr:rowOff>190501</xdr:rowOff>
    </xdr:from>
    <xdr:to>
      <xdr:col>24</xdr:col>
      <xdr:colOff>557893</xdr:colOff>
      <xdr:row>2148</xdr:row>
      <xdr:rowOff>27214</xdr:rowOff>
    </xdr:to>
    <xdr:sp macro="" textlink="">
      <xdr:nvSpPr>
        <xdr:cNvPr id="1317" name="AutoShape 39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>
          <a:spLocks noChangeArrowheads="1"/>
        </xdr:cNvSpPr>
      </xdr:nvSpPr>
      <xdr:spPr bwMode="auto">
        <a:xfrm>
          <a:off x="22819180" y="432565970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2153</xdr:row>
      <xdr:rowOff>35719</xdr:rowOff>
    </xdr:from>
    <xdr:to>
      <xdr:col>4</xdr:col>
      <xdr:colOff>546364</xdr:colOff>
      <xdr:row>2153</xdr:row>
      <xdr:rowOff>205051</xdr:rowOff>
    </xdr:to>
    <xdr:sp macro="" textlink="">
      <xdr:nvSpPr>
        <xdr:cNvPr id="1318" name="AutoShape 39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>
          <a:spLocks noChangeArrowheads="1"/>
        </xdr:cNvSpPr>
      </xdr:nvSpPr>
      <xdr:spPr bwMode="auto">
        <a:xfrm>
          <a:off x="5203031" y="433744688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2146</xdr:row>
      <xdr:rowOff>190501</xdr:rowOff>
    </xdr:from>
    <xdr:to>
      <xdr:col>24</xdr:col>
      <xdr:colOff>557893</xdr:colOff>
      <xdr:row>2148</xdr:row>
      <xdr:rowOff>27214</xdr:rowOff>
    </xdr:to>
    <xdr:sp macro="" textlink="">
      <xdr:nvSpPr>
        <xdr:cNvPr id="1319" name="AutoShape 39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>
          <a:spLocks noChangeArrowheads="1"/>
        </xdr:cNvSpPr>
      </xdr:nvSpPr>
      <xdr:spPr bwMode="auto">
        <a:xfrm>
          <a:off x="22819180" y="432565970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2146</xdr:row>
      <xdr:rowOff>190501</xdr:rowOff>
    </xdr:from>
    <xdr:to>
      <xdr:col>24</xdr:col>
      <xdr:colOff>557893</xdr:colOff>
      <xdr:row>2148</xdr:row>
      <xdr:rowOff>27214</xdr:rowOff>
    </xdr:to>
    <xdr:sp macro="" textlink="">
      <xdr:nvSpPr>
        <xdr:cNvPr id="1320" name="AutoShape 3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>
          <a:spLocks noChangeArrowheads="1"/>
        </xdr:cNvSpPr>
      </xdr:nvSpPr>
      <xdr:spPr bwMode="auto">
        <a:xfrm>
          <a:off x="22819180" y="432565970"/>
          <a:ext cx="408213" cy="21771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</xdr:col>
      <xdr:colOff>391583</xdr:colOff>
      <xdr:row>2149</xdr:row>
      <xdr:rowOff>0</xdr:rowOff>
    </xdr:from>
    <xdr:to>
      <xdr:col>2</xdr:col>
      <xdr:colOff>541602</xdr:colOff>
      <xdr:row>2150</xdr:row>
      <xdr:rowOff>0</xdr:rowOff>
    </xdr:to>
    <xdr:sp macro="" textlink="">
      <xdr:nvSpPr>
        <xdr:cNvPr id="1321" name="AutoShape 39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>
          <a:spLocks noChangeArrowheads="1"/>
        </xdr:cNvSpPr>
      </xdr:nvSpPr>
      <xdr:spPr bwMode="auto">
        <a:xfrm>
          <a:off x="2034646" y="432946969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</xdr:col>
      <xdr:colOff>391583</xdr:colOff>
      <xdr:row>2149</xdr:row>
      <xdr:rowOff>0</xdr:rowOff>
    </xdr:from>
    <xdr:to>
      <xdr:col>2</xdr:col>
      <xdr:colOff>541602</xdr:colOff>
      <xdr:row>2150</xdr:row>
      <xdr:rowOff>0</xdr:rowOff>
    </xdr:to>
    <xdr:sp macro="" textlink="">
      <xdr:nvSpPr>
        <xdr:cNvPr id="1322" name="AutoShape 39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>
          <a:spLocks noChangeArrowheads="1"/>
        </xdr:cNvSpPr>
      </xdr:nvSpPr>
      <xdr:spPr bwMode="auto">
        <a:xfrm>
          <a:off x="2034646" y="432946969"/>
          <a:ext cx="150019" cy="190500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20</xdr:col>
      <xdr:colOff>148166</xdr:colOff>
      <xdr:row>2143</xdr:row>
      <xdr:rowOff>190500</xdr:rowOff>
    </xdr:from>
    <xdr:to>
      <xdr:col>20</xdr:col>
      <xdr:colOff>298185</xdr:colOff>
      <xdr:row>2144</xdr:row>
      <xdr:rowOff>201083</xdr:rowOff>
    </xdr:to>
    <xdr:sp macro="" textlink="">
      <xdr:nvSpPr>
        <xdr:cNvPr id="1323" name="AutoShape 39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>
          <a:spLocks noChangeArrowheads="1"/>
        </xdr:cNvSpPr>
      </xdr:nvSpPr>
      <xdr:spPr bwMode="auto">
        <a:xfrm>
          <a:off x="19853010" y="431982563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2143</xdr:row>
      <xdr:rowOff>190500</xdr:rowOff>
    </xdr:from>
    <xdr:to>
      <xdr:col>20</xdr:col>
      <xdr:colOff>298185</xdr:colOff>
      <xdr:row>2144</xdr:row>
      <xdr:rowOff>201083</xdr:rowOff>
    </xdr:to>
    <xdr:sp macro="" textlink="">
      <xdr:nvSpPr>
        <xdr:cNvPr id="1324" name="AutoShape 39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>
          <a:spLocks noChangeArrowheads="1"/>
        </xdr:cNvSpPr>
      </xdr:nvSpPr>
      <xdr:spPr bwMode="auto">
        <a:xfrm>
          <a:off x="19853010" y="431982563"/>
          <a:ext cx="150019" cy="203464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</xdr:col>
      <xdr:colOff>391583</xdr:colOff>
      <xdr:row>557</xdr:row>
      <xdr:rowOff>0</xdr:rowOff>
    </xdr:from>
    <xdr:to>
      <xdr:col>2</xdr:col>
      <xdr:colOff>541602</xdr:colOff>
      <xdr:row>558</xdr:row>
      <xdr:rowOff>0</xdr:rowOff>
    </xdr:to>
    <xdr:sp macro="" textlink="">
      <xdr:nvSpPr>
        <xdr:cNvPr id="1004" name="AutoShape 3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>
          <a:spLocks noChangeArrowheads="1"/>
        </xdr:cNvSpPr>
      </xdr:nvSpPr>
      <xdr:spPr bwMode="auto">
        <a:xfrm>
          <a:off x="2041845" y="141689913"/>
          <a:ext cx="150019" cy="18828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</a:t>
          </a:r>
        </a:p>
      </xdr:txBody>
    </xdr:sp>
    <xdr:clientData/>
  </xdr:twoCellAnchor>
  <xdr:twoCellAnchor>
    <xdr:from>
      <xdr:col>1</xdr:col>
      <xdr:colOff>801309</xdr:colOff>
      <xdr:row>560</xdr:row>
      <xdr:rowOff>195036</xdr:rowOff>
    </xdr:from>
    <xdr:to>
      <xdr:col>1</xdr:col>
      <xdr:colOff>951328</xdr:colOff>
      <xdr:row>561</xdr:row>
      <xdr:rowOff>202595</xdr:rowOff>
    </xdr:to>
    <xdr:sp macro="" textlink="">
      <xdr:nvSpPr>
        <xdr:cNvPr id="1220" name="AutoShape 3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>
          <a:spLocks noChangeArrowheads="1"/>
        </xdr:cNvSpPr>
      </xdr:nvSpPr>
      <xdr:spPr bwMode="auto">
        <a:xfrm>
          <a:off x="1399390" y="142449803"/>
          <a:ext cx="150019" cy="18631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31</a:t>
          </a:r>
        </a:p>
      </xdr:txBody>
    </xdr:sp>
    <xdr:clientData/>
  </xdr:twoCellAnchor>
  <xdr:twoCellAnchor>
    <xdr:from>
      <xdr:col>5</xdr:col>
      <xdr:colOff>340179</xdr:colOff>
      <xdr:row>561</xdr:row>
      <xdr:rowOff>18144</xdr:rowOff>
    </xdr:from>
    <xdr:to>
      <xdr:col>5</xdr:col>
      <xdr:colOff>490198</xdr:colOff>
      <xdr:row>562</xdr:row>
      <xdr:rowOff>18142</xdr:rowOff>
    </xdr:to>
    <xdr:sp macro="" textlink="">
      <xdr:nvSpPr>
        <xdr:cNvPr id="1221" name="AutoShape 39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>
          <a:spLocks noChangeArrowheads="1"/>
        </xdr:cNvSpPr>
      </xdr:nvSpPr>
      <xdr:spPr bwMode="auto">
        <a:xfrm>
          <a:off x="6121632" y="142461196"/>
          <a:ext cx="150019" cy="18828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5</a:t>
          </a:r>
        </a:p>
      </xdr:txBody>
    </xdr:sp>
    <xdr:clientData/>
  </xdr:twoCellAnchor>
  <xdr:twoCellAnchor>
    <xdr:from>
      <xdr:col>3</xdr:col>
      <xdr:colOff>1129392</xdr:colOff>
      <xdr:row>560</xdr:row>
      <xdr:rowOff>188989</xdr:rowOff>
    </xdr:from>
    <xdr:to>
      <xdr:col>3</xdr:col>
      <xdr:colOff>1279411</xdr:colOff>
      <xdr:row>561</xdr:row>
      <xdr:rowOff>196548</xdr:rowOff>
    </xdr:to>
    <xdr:sp macro="" textlink="">
      <xdr:nvSpPr>
        <xdr:cNvPr id="1222" name="AutoShape 39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>
          <a:spLocks noChangeArrowheads="1"/>
        </xdr:cNvSpPr>
      </xdr:nvSpPr>
      <xdr:spPr bwMode="auto">
        <a:xfrm>
          <a:off x="3399886" y="142443756"/>
          <a:ext cx="150019" cy="18631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201083</xdr:colOff>
      <xdr:row>561</xdr:row>
      <xdr:rowOff>4536</xdr:rowOff>
    </xdr:from>
    <xdr:to>
      <xdr:col>7</xdr:col>
      <xdr:colOff>351102</xdr:colOff>
      <xdr:row>562</xdr:row>
      <xdr:rowOff>12094</xdr:rowOff>
    </xdr:to>
    <xdr:sp macro="" textlink="">
      <xdr:nvSpPr>
        <xdr:cNvPr id="1223" name="AutoShape 39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>
          <a:spLocks noChangeArrowheads="1"/>
        </xdr:cNvSpPr>
      </xdr:nvSpPr>
      <xdr:spPr bwMode="auto">
        <a:xfrm>
          <a:off x="7688176" y="142447588"/>
          <a:ext cx="150019" cy="19584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twoCellAnchor>
    <xdr:from>
      <xdr:col>6</xdr:col>
      <xdr:colOff>252487</xdr:colOff>
      <xdr:row>561</xdr:row>
      <xdr:rowOff>18144</xdr:rowOff>
    </xdr:from>
    <xdr:to>
      <xdr:col>6</xdr:col>
      <xdr:colOff>402506</xdr:colOff>
      <xdr:row>562</xdr:row>
      <xdr:rowOff>25702</xdr:rowOff>
    </xdr:to>
    <xdr:sp macro="" textlink="">
      <xdr:nvSpPr>
        <xdr:cNvPr id="1224" name="AutoShape 39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>
          <a:spLocks noChangeArrowheads="1"/>
        </xdr:cNvSpPr>
      </xdr:nvSpPr>
      <xdr:spPr bwMode="auto">
        <a:xfrm>
          <a:off x="6886760" y="142461196"/>
          <a:ext cx="150019" cy="19584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8</xdr:col>
      <xdr:colOff>548822</xdr:colOff>
      <xdr:row>561</xdr:row>
      <xdr:rowOff>4537</xdr:rowOff>
    </xdr:from>
    <xdr:to>
      <xdr:col>9</xdr:col>
      <xdr:colOff>59305</xdr:colOff>
      <xdr:row>562</xdr:row>
      <xdr:rowOff>12095</xdr:rowOff>
    </xdr:to>
    <xdr:sp macro="" textlink="">
      <xdr:nvSpPr>
        <xdr:cNvPr id="1225" name="AutoShape 39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>
          <a:spLocks noChangeArrowheads="1"/>
        </xdr:cNvSpPr>
      </xdr:nvSpPr>
      <xdr:spPr bwMode="auto">
        <a:xfrm>
          <a:off x="8988415" y="142447589"/>
          <a:ext cx="330076" cy="19584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16</xdr:col>
      <xdr:colOff>420310</xdr:colOff>
      <xdr:row>561</xdr:row>
      <xdr:rowOff>30239</xdr:rowOff>
    </xdr:from>
    <xdr:to>
      <xdr:col>17</xdr:col>
      <xdr:colOff>158750</xdr:colOff>
      <xdr:row>561</xdr:row>
      <xdr:rowOff>199571</xdr:rowOff>
    </xdr:to>
    <xdr:sp macro="" textlink="">
      <xdr:nvSpPr>
        <xdr:cNvPr id="1226" name="AutoShape 39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>
          <a:spLocks noChangeArrowheads="1"/>
        </xdr:cNvSpPr>
      </xdr:nvSpPr>
      <xdr:spPr bwMode="auto">
        <a:xfrm>
          <a:off x="17155513" y="142473291"/>
          <a:ext cx="292220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11</xdr:col>
      <xdr:colOff>813020</xdr:colOff>
      <xdr:row>561</xdr:row>
      <xdr:rowOff>15121</xdr:rowOff>
    </xdr:from>
    <xdr:to>
      <xdr:col>14</xdr:col>
      <xdr:colOff>51362</xdr:colOff>
      <xdr:row>562</xdr:row>
      <xdr:rowOff>22679</xdr:rowOff>
    </xdr:to>
    <xdr:sp macro="" textlink="">
      <xdr:nvSpPr>
        <xdr:cNvPr id="1227" name="AutoShape 39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>
          <a:spLocks noChangeArrowheads="1"/>
        </xdr:cNvSpPr>
      </xdr:nvSpPr>
      <xdr:spPr bwMode="auto">
        <a:xfrm>
          <a:off x="12353333" y="142458173"/>
          <a:ext cx="2616837" cy="19584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18</xdr:col>
      <xdr:colOff>677334</xdr:colOff>
      <xdr:row>561</xdr:row>
      <xdr:rowOff>24192</xdr:rowOff>
    </xdr:from>
    <xdr:to>
      <xdr:col>19</xdr:col>
      <xdr:colOff>143631</xdr:colOff>
      <xdr:row>561</xdr:row>
      <xdr:rowOff>193524</xdr:rowOff>
    </xdr:to>
    <xdr:sp macro="" textlink="">
      <xdr:nvSpPr>
        <xdr:cNvPr id="1228" name="AutoShape 39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>
          <a:spLocks noChangeArrowheads="1"/>
        </xdr:cNvSpPr>
      </xdr:nvSpPr>
      <xdr:spPr bwMode="auto">
        <a:xfrm>
          <a:off x="18752683" y="142467244"/>
          <a:ext cx="407721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20</xdr:col>
      <xdr:colOff>302381</xdr:colOff>
      <xdr:row>561</xdr:row>
      <xdr:rowOff>37799</xdr:rowOff>
    </xdr:from>
    <xdr:to>
      <xdr:col>20</xdr:col>
      <xdr:colOff>598714</xdr:colOff>
      <xdr:row>562</xdr:row>
      <xdr:rowOff>3023</xdr:rowOff>
    </xdr:to>
    <xdr:sp macro="" textlink="">
      <xdr:nvSpPr>
        <xdr:cNvPr id="1229" name="AutoShape 39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>
          <a:spLocks noChangeArrowheads="1"/>
        </xdr:cNvSpPr>
      </xdr:nvSpPr>
      <xdr:spPr bwMode="auto">
        <a:xfrm>
          <a:off x="20039067" y="142480851"/>
          <a:ext cx="296333" cy="15350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24</xdr:col>
      <xdr:colOff>456596</xdr:colOff>
      <xdr:row>561</xdr:row>
      <xdr:rowOff>31751</xdr:rowOff>
    </xdr:from>
    <xdr:to>
      <xdr:col>24</xdr:col>
      <xdr:colOff>752929</xdr:colOff>
      <xdr:row>561</xdr:row>
      <xdr:rowOff>201083</xdr:rowOff>
    </xdr:to>
    <xdr:sp macro="" textlink="">
      <xdr:nvSpPr>
        <xdr:cNvPr id="1230" name="AutoShape 3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>
          <a:spLocks noChangeArrowheads="1"/>
        </xdr:cNvSpPr>
      </xdr:nvSpPr>
      <xdr:spPr bwMode="auto">
        <a:xfrm>
          <a:off x="23172613" y="142474803"/>
          <a:ext cx="296333" cy="15980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1</xdr:col>
      <xdr:colOff>328083</xdr:colOff>
      <xdr:row>577</xdr:row>
      <xdr:rowOff>7560</xdr:rowOff>
    </xdr:from>
    <xdr:to>
      <xdr:col>1</xdr:col>
      <xdr:colOff>719667</xdr:colOff>
      <xdr:row>578</xdr:row>
      <xdr:rowOff>28726</xdr:rowOff>
    </xdr:to>
    <xdr:sp macro="" textlink="">
      <xdr:nvSpPr>
        <xdr:cNvPr id="1231" name="AutoShape 39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>
          <a:spLocks noChangeArrowheads="1"/>
        </xdr:cNvSpPr>
      </xdr:nvSpPr>
      <xdr:spPr bwMode="auto">
        <a:xfrm>
          <a:off x="926164" y="145740060"/>
          <a:ext cx="391584" cy="209451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3a</a:t>
          </a:r>
        </a:p>
      </xdr:txBody>
    </xdr:sp>
    <xdr:clientData/>
  </xdr:twoCellAnchor>
  <xdr:twoCellAnchor>
    <xdr:from>
      <xdr:col>3</xdr:col>
      <xdr:colOff>787702</xdr:colOff>
      <xdr:row>576</xdr:row>
      <xdr:rowOff>188988</xdr:rowOff>
    </xdr:from>
    <xdr:to>
      <xdr:col>3</xdr:col>
      <xdr:colOff>937721</xdr:colOff>
      <xdr:row>578</xdr:row>
      <xdr:rowOff>19654</xdr:rowOff>
    </xdr:to>
    <xdr:sp macro="" textlink="">
      <xdr:nvSpPr>
        <xdr:cNvPr id="1232" name="AutoShape 39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>
          <a:spLocks noChangeArrowheads="1"/>
        </xdr:cNvSpPr>
      </xdr:nvSpPr>
      <xdr:spPr bwMode="auto">
        <a:xfrm>
          <a:off x="3058196" y="145733203"/>
          <a:ext cx="150019" cy="20723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</a:t>
          </a:r>
        </a:p>
      </xdr:txBody>
    </xdr:sp>
    <xdr:clientData/>
  </xdr:twoCellAnchor>
  <xdr:twoCellAnchor>
    <xdr:from>
      <xdr:col>7</xdr:col>
      <xdr:colOff>377406</xdr:colOff>
      <xdr:row>576</xdr:row>
      <xdr:rowOff>176893</xdr:rowOff>
    </xdr:from>
    <xdr:to>
      <xdr:col>7</xdr:col>
      <xdr:colOff>530827</xdr:colOff>
      <xdr:row>578</xdr:row>
      <xdr:rowOff>7559</xdr:rowOff>
    </xdr:to>
    <xdr:sp macro="" textlink="">
      <xdr:nvSpPr>
        <xdr:cNvPr id="1233" name="AutoShape 39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>
          <a:spLocks noChangeArrowheads="1"/>
        </xdr:cNvSpPr>
      </xdr:nvSpPr>
      <xdr:spPr bwMode="auto">
        <a:xfrm>
          <a:off x="7864499" y="145721108"/>
          <a:ext cx="153421" cy="20723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8</a:t>
          </a:r>
        </a:p>
      </xdr:txBody>
    </xdr:sp>
    <xdr:clientData/>
  </xdr:twoCellAnchor>
  <xdr:twoCellAnchor>
    <xdr:from>
      <xdr:col>11</xdr:col>
      <xdr:colOff>887100</xdr:colOff>
      <xdr:row>576</xdr:row>
      <xdr:rowOff>188989</xdr:rowOff>
    </xdr:from>
    <xdr:to>
      <xdr:col>12</xdr:col>
      <xdr:colOff>125442</xdr:colOff>
      <xdr:row>578</xdr:row>
      <xdr:rowOff>19655</xdr:rowOff>
    </xdr:to>
    <xdr:sp macro="" textlink="">
      <xdr:nvSpPr>
        <xdr:cNvPr id="1234" name="AutoShape 39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>
          <a:spLocks noChangeArrowheads="1"/>
        </xdr:cNvSpPr>
      </xdr:nvSpPr>
      <xdr:spPr bwMode="auto">
        <a:xfrm>
          <a:off x="12351213" y="145733204"/>
          <a:ext cx="123502" cy="20723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9</a:t>
          </a:r>
        </a:p>
      </xdr:txBody>
    </xdr:sp>
    <xdr:clientData/>
  </xdr:twoCellAnchor>
  <xdr:twoCellAnchor>
    <xdr:from>
      <xdr:col>15</xdr:col>
      <xdr:colOff>480215</xdr:colOff>
      <xdr:row>577</xdr:row>
      <xdr:rowOff>7560</xdr:rowOff>
    </xdr:from>
    <xdr:to>
      <xdr:col>15</xdr:col>
      <xdr:colOff>766342</xdr:colOff>
      <xdr:row>577</xdr:row>
      <xdr:rowOff>176892</xdr:rowOff>
    </xdr:to>
    <xdr:sp macro="" textlink="">
      <xdr:nvSpPr>
        <xdr:cNvPr id="1235" name="AutoShape 39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>
          <a:spLocks noChangeArrowheads="1"/>
        </xdr:cNvSpPr>
      </xdr:nvSpPr>
      <xdr:spPr bwMode="auto">
        <a:xfrm>
          <a:off x="16296145" y="145740060"/>
          <a:ext cx="286127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10</a:t>
          </a:r>
        </a:p>
      </xdr:txBody>
    </xdr:sp>
    <xdr:clientData/>
  </xdr:twoCellAnchor>
  <xdr:twoCellAnchor>
    <xdr:from>
      <xdr:col>17</xdr:col>
      <xdr:colOff>593986</xdr:colOff>
      <xdr:row>577</xdr:row>
      <xdr:rowOff>15119</xdr:rowOff>
    </xdr:from>
    <xdr:to>
      <xdr:col>18</xdr:col>
      <xdr:colOff>179346</xdr:colOff>
      <xdr:row>577</xdr:row>
      <xdr:rowOff>184451</xdr:rowOff>
    </xdr:to>
    <xdr:sp macro="" textlink="">
      <xdr:nvSpPr>
        <xdr:cNvPr id="1236" name="AutoShape 3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>
          <a:spLocks noChangeArrowheads="1"/>
        </xdr:cNvSpPr>
      </xdr:nvSpPr>
      <xdr:spPr bwMode="auto">
        <a:xfrm>
          <a:off x="17882969" y="145747619"/>
          <a:ext cx="371726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11</a:t>
          </a:r>
        </a:p>
      </xdr:txBody>
    </xdr:sp>
    <xdr:clientData/>
  </xdr:twoCellAnchor>
  <xdr:twoCellAnchor>
    <xdr:from>
      <xdr:col>19</xdr:col>
      <xdr:colOff>190308</xdr:colOff>
      <xdr:row>577</xdr:row>
      <xdr:rowOff>4536</xdr:rowOff>
    </xdr:from>
    <xdr:to>
      <xdr:col>19</xdr:col>
      <xdr:colOff>486641</xdr:colOff>
      <xdr:row>578</xdr:row>
      <xdr:rowOff>36286</xdr:rowOff>
    </xdr:to>
    <xdr:sp macro="" textlink="">
      <xdr:nvSpPr>
        <xdr:cNvPr id="1237" name="AutoShape 39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>
          <a:spLocks noChangeArrowheads="1"/>
        </xdr:cNvSpPr>
      </xdr:nvSpPr>
      <xdr:spPr bwMode="auto">
        <a:xfrm>
          <a:off x="19207081" y="145737036"/>
          <a:ext cx="296333" cy="220035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12</a:t>
          </a:r>
        </a:p>
      </xdr:txBody>
    </xdr:sp>
    <xdr:clientData/>
  </xdr:twoCellAnchor>
  <xdr:twoCellAnchor>
    <xdr:from>
      <xdr:col>23</xdr:col>
      <xdr:colOff>157427</xdr:colOff>
      <xdr:row>577</xdr:row>
      <xdr:rowOff>13419</xdr:rowOff>
    </xdr:from>
    <xdr:to>
      <xdr:col>23</xdr:col>
      <xdr:colOff>453760</xdr:colOff>
      <xdr:row>577</xdr:row>
      <xdr:rowOff>182751</xdr:rowOff>
    </xdr:to>
    <xdr:sp macro="" textlink="">
      <xdr:nvSpPr>
        <xdr:cNvPr id="1238" name="AutoShape 39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>
          <a:spLocks noChangeArrowheads="1"/>
        </xdr:cNvSpPr>
      </xdr:nvSpPr>
      <xdr:spPr bwMode="auto">
        <a:xfrm>
          <a:off x="22164607" y="145745919"/>
          <a:ext cx="296333" cy="16933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13</a:t>
          </a:r>
        </a:p>
      </xdr:txBody>
    </xdr:sp>
    <xdr:clientData/>
  </xdr:twoCellAnchor>
  <xdr:twoCellAnchor>
    <xdr:from>
      <xdr:col>4</xdr:col>
      <xdr:colOff>227729</xdr:colOff>
      <xdr:row>577</xdr:row>
      <xdr:rowOff>22679</xdr:rowOff>
    </xdr:from>
    <xdr:to>
      <xdr:col>4</xdr:col>
      <xdr:colOff>524062</xdr:colOff>
      <xdr:row>578</xdr:row>
      <xdr:rowOff>1511</xdr:rowOff>
    </xdr:to>
    <xdr:sp macro="" textlink="">
      <xdr:nvSpPr>
        <xdr:cNvPr id="1239" name="AutoShape 39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>
          <a:spLocks noChangeArrowheads="1"/>
        </xdr:cNvSpPr>
      </xdr:nvSpPr>
      <xdr:spPr bwMode="auto">
        <a:xfrm>
          <a:off x="5189589" y="145755179"/>
          <a:ext cx="296333" cy="167117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5</xdr:col>
      <xdr:colOff>345467</xdr:colOff>
      <xdr:row>576</xdr:row>
      <xdr:rowOff>188988</xdr:rowOff>
    </xdr:from>
    <xdr:to>
      <xdr:col>5</xdr:col>
      <xdr:colOff>495486</xdr:colOff>
      <xdr:row>578</xdr:row>
      <xdr:rowOff>19654</xdr:rowOff>
    </xdr:to>
    <xdr:sp macro="" textlink="">
      <xdr:nvSpPr>
        <xdr:cNvPr id="1240" name="AutoShape 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>
          <a:spLocks noChangeArrowheads="1"/>
        </xdr:cNvSpPr>
      </xdr:nvSpPr>
      <xdr:spPr bwMode="auto">
        <a:xfrm>
          <a:off x="6126920" y="145733203"/>
          <a:ext cx="150019" cy="20723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6</a:t>
          </a:r>
        </a:p>
      </xdr:txBody>
    </xdr:sp>
    <xdr:clientData/>
  </xdr:twoCellAnchor>
  <xdr:twoCellAnchor>
    <xdr:from>
      <xdr:col>6</xdr:col>
      <xdr:colOff>186717</xdr:colOff>
      <xdr:row>576</xdr:row>
      <xdr:rowOff>170844</xdr:rowOff>
    </xdr:from>
    <xdr:to>
      <xdr:col>6</xdr:col>
      <xdr:colOff>336736</xdr:colOff>
      <xdr:row>578</xdr:row>
      <xdr:rowOff>1510</xdr:rowOff>
    </xdr:to>
    <xdr:sp macro="" textlink="">
      <xdr:nvSpPr>
        <xdr:cNvPr id="1241" name="AutoShape 39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>
          <a:spLocks noChangeArrowheads="1"/>
        </xdr:cNvSpPr>
      </xdr:nvSpPr>
      <xdr:spPr bwMode="auto">
        <a:xfrm>
          <a:off x="6820990" y="145715059"/>
          <a:ext cx="150019" cy="207236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7</a:t>
          </a:r>
        </a:p>
      </xdr:txBody>
    </xdr:sp>
    <xdr:clientData/>
  </xdr:twoCellAnchor>
  <xdr:oneCellAnchor>
    <xdr:from>
      <xdr:col>17</xdr:col>
      <xdr:colOff>0</xdr:colOff>
      <xdr:row>555</xdr:row>
      <xdr:rowOff>0</xdr:rowOff>
    </xdr:from>
    <xdr:ext cx="76200" cy="224293"/>
    <xdr:sp macro="" textlink="">
      <xdr:nvSpPr>
        <xdr:cNvPr id="1242" name="Text Box 6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 txBox="1">
          <a:spLocks noChangeArrowheads="1"/>
        </xdr:cNvSpPr>
      </xdr:nvSpPr>
      <xdr:spPr bwMode="auto">
        <a:xfrm>
          <a:off x="17288983" y="141313343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17</xdr:col>
      <xdr:colOff>0</xdr:colOff>
      <xdr:row>555</xdr:row>
      <xdr:rowOff>0</xdr:rowOff>
    </xdr:from>
    <xdr:ext cx="76200" cy="224293"/>
    <xdr:sp macro="" textlink="">
      <xdr:nvSpPr>
        <xdr:cNvPr id="1243" name="Text Box 7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 txBox="1">
          <a:spLocks noChangeArrowheads="1"/>
        </xdr:cNvSpPr>
      </xdr:nvSpPr>
      <xdr:spPr bwMode="auto">
        <a:xfrm>
          <a:off x="17288983" y="141313343"/>
          <a:ext cx="76200" cy="224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>
    <xdr:from>
      <xdr:col>24</xdr:col>
      <xdr:colOff>149680</xdr:colOff>
      <xdr:row>554</xdr:row>
      <xdr:rowOff>190501</xdr:rowOff>
    </xdr:from>
    <xdr:to>
      <xdr:col>24</xdr:col>
      <xdr:colOff>557893</xdr:colOff>
      <xdr:row>556</xdr:row>
      <xdr:rowOff>27214</xdr:rowOff>
    </xdr:to>
    <xdr:sp macro="" textlink="">
      <xdr:nvSpPr>
        <xdr:cNvPr id="1244" name="AutoShape 39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>
          <a:spLocks noChangeArrowheads="1"/>
        </xdr:cNvSpPr>
      </xdr:nvSpPr>
      <xdr:spPr bwMode="auto">
        <a:xfrm>
          <a:off x="22865697" y="141315559"/>
          <a:ext cx="408213" cy="21328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4</xdr:col>
      <xdr:colOff>250031</xdr:colOff>
      <xdr:row>561</xdr:row>
      <xdr:rowOff>35719</xdr:rowOff>
    </xdr:from>
    <xdr:to>
      <xdr:col>4</xdr:col>
      <xdr:colOff>546364</xdr:colOff>
      <xdr:row>561</xdr:row>
      <xdr:rowOff>205051</xdr:rowOff>
    </xdr:to>
    <xdr:sp macro="" textlink="">
      <xdr:nvSpPr>
        <xdr:cNvPr id="1245" name="AutoShape 39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>
          <a:spLocks noChangeArrowheads="1"/>
        </xdr:cNvSpPr>
      </xdr:nvSpPr>
      <xdr:spPr bwMode="auto">
        <a:xfrm>
          <a:off x="5211891" y="142478771"/>
          <a:ext cx="296333" cy="150282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4a</a:t>
          </a:r>
        </a:p>
      </xdr:txBody>
    </xdr:sp>
    <xdr:clientData/>
  </xdr:twoCellAnchor>
  <xdr:twoCellAnchor>
    <xdr:from>
      <xdr:col>24</xdr:col>
      <xdr:colOff>149680</xdr:colOff>
      <xdr:row>554</xdr:row>
      <xdr:rowOff>190501</xdr:rowOff>
    </xdr:from>
    <xdr:to>
      <xdr:col>24</xdr:col>
      <xdr:colOff>557893</xdr:colOff>
      <xdr:row>556</xdr:row>
      <xdr:rowOff>27214</xdr:rowOff>
    </xdr:to>
    <xdr:sp macro="" textlink="">
      <xdr:nvSpPr>
        <xdr:cNvPr id="1246" name="AutoShape 39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>
          <a:spLocks noChangeArrowheads="1"/>
        </xdr:cNvSpPr>
      </xdr:nvSpPr>
      <xdr:spPr bwMode="auto">
        <a:xfrm>
          <a:off x="22865697" y="141315559"/>
          <a:ext cx="408213" cy="21328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554</xdr:row>
      <xdr:rowOff>190501</xdr:rowOff>
    </xdr:from>
    <xdr:to>
      <xdr:col>24</xdr:col>
      <xdr:colOff>557893</xdr:colOff>
      <xdr:row>556</xdr:row>
      <xdr:rowOff>27214</xdr:rowOff>
    </xdr:to>
    <xdr:sp macro="" textlink="">
      <xdr:nvSpPr>
        <xdr:cNvPr id="1247" name="AutoShape 39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>
          <a:spLocks noChangeArrowheads="1"/>
        </xdr:cNvSpPr>
      </xdr:nvSpPr>
      <xdr:spPr bwMode="auto">
        <a:xfrm>
          <a:off x="22865697" y="141315559"/>
          <a:ext cx="408213" cy="21328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554</xdr:row>
      <xdr:rowOff>190501</xdr:rowOff>
    </xdr:from>
    <xdr:to>
      <xdr:col>24</xdr:col>
      <xdr:colOff>557893</xdr:colOff>
      <xdr:row>556</xdr:row>
      <xdr:rowOff>27214</xdr:rowOff>
    </xdr:to>
    <xdr:sp macro="" textlink="">
      <xdr:nvSpPr>
        <xdr:cNvPr id="1248" name="AutoShape 39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>
          <a:spLocks noChangeArrowheads="1"/>
        </xdr:cNvSpPr>
      </xdr:nvSpPr>
      <xdr:spPr bwMode="auto">
        <a:xfrm>
          <a:off x="22865697" y="141315559"/>
          <a:ext cx="408213" cy="21328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554</xdr:row>
      <xdr:rowOff>190501</xdr:rowOff>
    </xdr:from>
    <xdr:to>
      <xdr:col>24</xdr:col>
      <xdr:colOff>557893</xdr:colOff>
      <xdr:row>556</xdr:row>
      <xdr:rowOff>27214</xdr:rowOff>
    </xdr:to>
    <xdr:sp macro="" textlink="">
      <xdr:nvSpPr>
        <xdr:cNvPr id="1249" name="AutoShape 39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>
          <a:spLocks noChangeArrowheads="1"/>
        </xdr:cNvSpPr>
      </xdr:nvSpPr>
      <xdr:spPr bwMode="auto">
        <a:xfrm>
          <a:off x="22865697" y="141315559"/>
          <a:ext cx="408213" cy="21328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554</xdr:row>
      <xdr:rowOff>190501</xdr:rowOff>
    </xdr:from>
    <xdr:to>
      <xdr:col>24</xdr:col>
      <xdr:colOff>557893</xdr:colOff>
      <xdr:row>556</xdr:row>
      <xdr:rowOff>27214</xdr:rowOff>
    </xdr:to>
    <xdr:sp macro="" textlink="">
      <xdr:nvSpPr>
        <xdr:cNvPr id="1250" name="AutoShape 3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>
          <a:spLocks noChangeArrowheads="1"/>
        </xdr:cNvSpPr>
      </xdr:nvSpPr>
      <xdr:spPr bwMode="auto">
        <a:xfrm>
          <a:off x="22865697" y="141315559"/>
          <a:ext cx="408213" cy="213283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20</xdr:col>
      <xdr:colOff>148166</xdr:colOff>
      <xdr:row>551</xdr:row>
      <xdr:rowOff>190500</xdr:rowOff>
    </xdr:from>
    <xdr:to>
      <xdr:col>20</xdr:col>
      <xdr:colOff>298185</xdr:colOff>
      <xdr:row>552</xdr:row>
      <xdr:rowOff>201083</xdr:rowOff>
    </xdr:to>
    <xdr:sp macro="" textlink="">
      <xdr:nvSpPr>
        <xdr:cNvPr id="1325" name="AutoShape 39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Arrowheads="1"/>
        </xdr:cNvSpPr>
      </xdr:nvSpPr>
      <xdr:spPr bwMode="auto">
        <a:xfrm>
          <a:off x="19884852" y="140739628"/>
          <a:ext cx="150019" cy="20041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>
    <xdr:from>
      <xdr:col>20</xdr:col>
      <xdr:colOff>148166</xdr:colOff>
      <xdr:row>551</xdr:row>
      <xdr:rowOff>190500</xdr:rowOff>
    </xdr:from>
    <xdr:to>
      <xdr:col>20</xdr:col>
      <xdr:colOff>298185</xdr:colOff>
      <xdr:row>552</xdr:row>
      <xdr:rowOff>201083</xdr:rowOff>
    </xdr:to>
    <xdr:sp macro="" textlink="">
      <xdr:nvSpPr>
        <xdr:cNvPr id="1326" name="AutoShape 39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>
          <a:spLocks noChangeArrowheads="1"/>
        </xdr:cNvSpPr>
      </xdr:nvSpPr>
      <xdr:spPr bwMode="auto">
        <a:xfrm>
          <a:off x="19884852" y="140739628"/>
          <a:ext cx="150019" cy="20041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2</a:t>
          </a:r>
        </a:p>
      </xdr:txBody>
    </xdr:sp>
    <xdr:clientData/>
  </xdr:twoCellAnchor>
  <xdr:twoCellAnchor editAs="oneCell">
    <xdr:from>
      <xdr:col>1</xdr:col>
      <xdr:colOff>25557</xdr:colOff>
      <xdr:row>2</xdr:row>
      <xdr:rowOff>87780</xdr:rowOff>
    </xdr:from>
    <xdr:to>
      <xdr:col>3</xdr:col>
      <xdr:colOff>126566</xdr:colOff>
      <xdr:row>8</xdr:row>
      <xdr:rowOff>1218</xdr:rowOff>
    </xdr:to>
    <xdr:pic>
      <xdr:nvPicPr>
        <xdr:cNvPr id="1327" name="Picture 1" descr="Picture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58957" y="468780"/>
          <a:ext cx="1625009" cy="1958138"/>
        </a:xfrm>
        <a:prstGeom prst="rect">
          <a:avLst/>
        </a:prstGeom>
      </xdr:spPr>
    </xdr:pic>
    <xdr:clientData/>
  </xdr:twoCellAnchor>
  <xdr:twoCellAnchor>
    <xdr:from>
      <xdr:col>24</xdr:col>
      <xdr:colOff>149680</xdr:colOff>
      <xdr:row>1198</xdr:row>
      <xdr:rowOff>0</xdr:rowOff>
    </xdr:from>
    <xdr:to>
      <xdr:col>24</xdr:col>
      <xdr:colOff>557893</xdr:colOff>
      <xdr:row>1199</xdr:row>
      <xdr:rowOff>27214</xdr:rowOff>
    </xdr:to>
    <xdr:sp macro="" textlink="">
      <xdr:nvSpPr>
        <xdr:cNvPr id="1328" name="AutoShape 39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>
          <a:spLocks noChangeArrowheads="1"/>
        </xdr:cNvSpPr>
      </xdr:nvSpPr>
      <xdr:spPr bwMode="auto">
        <a:xfrm>
          <a:off x="22838718" y="255929423"/>
          <a:ext cx="408213" cy="22259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1198</xdr:row>
      <xdr:rowOff>0</xdr:rowOff>
    </xdr:from>
    <xdr:to>
      <xdr:col>24</xdr:col>
      <xdr:colOff>557893</xdr:colOff>
      <xdr:row>1199</xdr:row>
      <xdr:rowOff>27214</xdr:rowOff>
    </xdr:to>
    <xdr:sp macro="" textlink="">
      <xdr:nvSpPr>
        <xdr:cNvPr id="1329" name="AutoShape 39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>
          <a:spLocks noChangeArrowheads="1"/>
        </xdr:cNvSpPr>
      </xdr:nvSpPr>
      <xdr:spPr bwMode="auto">
        <a:xfrm>
          <a:off x="22838718" y="255929423"/>
          <a:ext cx="408213" cy="22259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1198</xdr:row>
      <xdr:rowOff>0</xdr:rowOff>
    </xdr:from>
    <xdr:to>
      <xdr:col>24</xdr:col>
      <xdr:colOff>557893</xdr:colOff>
      <xdr:row>1199</xdr:row>
      <xdr:rowOff>27214</xdr:rowOff>
    </xdr:to>
    <xdr:sp macro="" textlink="">
      <xdr:nvSpPr>
        <xdr:cNvPr id="1330" name="AutoShape 3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>
          <a:spLocks noChangeArrowheads="1"/>
        </xdr:cNvSpPr>
      </xdr:nvSpPr>
      <xdr:spPr bwMode="auto">
        <a:xfrm>
          <a:off x="22838718" y="255929423"/>
          <a:ext cx="408213" cy="222599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1592</xdr:row>
      <xdr:rowOff>0</xdr:rowOff>
    </xdr:from>
    <xdr:to>
      <xdr:col>24</xdr:col>
      <xdr:colOff>557893</xdr:colOff>
      <xdr:row>1593</xdr:row>
      <xdr:rowOff>27214</xdr:rowOff>
    </xdr:to>
    <xdr:sp macro="" textlink="">
      <xdr:nvSpPr>
        <xdr:cNvPr id="1331" name="AutoShape 3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>
          <a:spLocks noChangeArrowheads="1"/>
        </xdr:cNvSpPr>
      </xdr:nvSpPr>
      <xdr:spPr bwMode="auto">
        <a:xfrm>
          <a:off x="22838718" y="399427212"/>
          <a:ext cx="408213" cy="2225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1592</xdr:row>
      <xdr:rowOff>0</xdr:rowOff>
    </xdr:from>
    <xdr:to>
      <xdr:col>24</xdr:col>
      <xdr:colOff>557893</xdr:colOff>
      <xdr:row>1593</xdr:row>
      <xdr:rowOff>27214</xdr:rowOff>
    </xdr:to>
    <xdr:sp macro="" textlink="">
      <xdr:nvSpPr>
        <xdr:cNvPr id="1332" name="AutoShape 39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>
          <a:spLocks noChangeArrowheads="1"/>
        </xdr:cNvSpPr>
      </xdr:nvSpPr>
      <xdr:spPr bwMode="auto">
        <a:xfrm>
          <a:off x="22838718" y="399427212"/>
          <a:ext cx="408213" cy="2225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>
    <xdr:from>
      <xdr:col>24</xdr:col>
      <xdr:colOff>149680</xdr:colOff>
      <xdr:row>1592</xdr:row>
      <xdr:rowOff>0</xdr:rowOff>
    </xdr:from>
    <xdr:to>
      <xdr:col>24</xdr:col>
      <xdr:colOff>557893</xdr:colOff>
      <xdr:row>1593</xdr:row>
      <xdr:rowOff>27214</xdr:rowOff>
    </xdr:to>
    <xdr:sp macro="" textlink="">
      <xdr:nvSpPr>
        <xdr:cNvPr id="1333" name="AutoShape 39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22838718" y="399427212"/>
          <a:ext cx="408213" cy="222598"/>
        </a:xfrm>
        <a:prstGeom prst="bracketPair">
          <a:avLst>
            <a:gd name="adj" fmla="val 16667"/>
          </a:avLst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1">
            <a:defRPr sz="1000"/>
          </a:pPr>
          <a:r>
            <a:rPr lang="es-MX" sz="1000" b="0" i="0" strike="noStrike">
              <a:solidFill>
                <a:srgbClr val="000000"/>
              </a:solidFill>
              <a:latin typeface="Arial"/>
              <a:cs typeface="Arial"/>
            </a:rPr>
            <a:t>1a.</a:t>
          </a:r>
        </a:p>
      </xdr:txBody>
    </xdr:sp>
    <xdr:clientData/>
  </xdr:twoCellAnchor>
  <xdr:twoCellAnchor editAs="oneCell">
    <xdr:from>
      <xdr:col>20</xdr:col>
      <xdr:colOff>160967</xdr:colOff>
      <xdr:row>7</xdr:row>
      <xdr:rowOff>133697</xdr:rowOff>
    </xdr:from>
    <xdr:to>
      <xdr:col>23</xdr:col>
      <xdr:colOff>438918</xdr:colOff>
      <xdr:row>14</xdr:row>
      <xdr:rowOff>197197</xdr:rowOff>
    </xdr:to>
    <xdr:pic>
      <xdr:nvPicPr>
        <xdr:cNvPr id="1336" name="Picture 1" descr="Picture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337467" y="1911697"/>
          <a:ext cx="1992451" cy="184150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nexo%203%20y%204%20Transferencia,%20registros%20contables%20y%20destino%2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5235\Auditoria%20Financiera%20(server)\Yeimily\ASF\CP%20ORDAZ\DICTAMEN\Dictamen%20Recursos%20Seguro%20Popular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/Proceso%20de%20fiscalizaci&#243;n%20cuenta%20%202017/1.-%20CARPETA%20DE%20FISCALIZACION%20C.%20P.%202017%20Aprobados/ANEXOS%20A%20ENVIAR%20A%20LOS%20MUNICIPIOS%202017%20(4-04-2018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Resumen"/>
      <sheetName val="Anexo 3"/>
      <sheetName val="Anexo 3A"/>
      <sheetName val="Anexo 3B"/>
      <sheetName val="Anexo 4A"/>
      <sheetName val="Anexo 4B"/>
      <sheetName val="Anexo 4C"/>
      <sheetName val="Anexo 4D"/>
      <sheetName val="Datos"/>
      <sheetName val="Hoja2"/>
    </sheetNames>
    <sheetDataSet>
      <sheetData sheetId="0"/>
      <sheetData sheetId="1"/>
      <sheetData sheetId="2"/>
      <sheetData sheetId="3"/>
      <sheetData sheetId="4"/>
      <sheetData sheetId="5">
        <row r="2">
          <cell r="X2" t="str">
            <v>Sí</v>
          </cell>
        </row>
        <row r="3">
          <cell r="X3" t="str">
            <v>No</v>
          </cell>
        </row>
      </sheetData>
      <sheetData sheetId="6"/>
      <sheetData sheetId="7"/>
      <sheetData sheetId="8"/>
      <sheetData sheetId="9">
        <row r="2">
          <cell r="M2" t="str">
            <v>Agua y Saneamiento</v>
          </cell>
        </row>
        <row r="3">
          <cell r="M3" t="str">
            <v>Educación</v>
          </cell>
        </row>
        <row r="4">
          <cell r="M4" t="str">
            <v>Otros Proyectos</v>
          </cell>
        </row>
        <row r="5">
          <cell r="M5" t="str">
            <v>Salud</v>
          </cell>
        </row>
        <row r="6">
          <cell r="M6" t="str">
            <v>Urbanización</v>
          </cell>
        </row>
        <row r="7">
          <cell r="M7" t="str">
            <v>Vivienda</v>
          </cell>
        </row>
        <row r="8">
          <cell r="M8" t="str">
            <v>Especial</v>
          </cell>
        </row>
        <row r="95">
          <cell r="B95" t="str">
            <v>Arrendamiento de vehículos para la verificación y seguimiento de las obras y acciones</v>
          </cell>
        </row>
        <row r="96">
          <cell r="B96" t="str">
            <v>Contratación de servicios de consultoría para la realización de estudios y evaluación de proyectos</v>
          </cell>
        </row>
        <row r="97">
          <cell r="B97" t="str">
            <v>Adquisición de material y equipo fotográfico para la verificación y seguimiento de las obras</v>
          </cell>
        </row>
        <row r="98">
          <cell r="B98" t="str">
            <v>Adquisición de equipo topográfico</v>
          </cell>
        </row>
        <row r="99">
          <cell r="B99" t="str">
            <v>Mantenimiento y reparación de vehículos para la verificación y el seguimiento de las obras realizadas</v>
          </cell>
        </row>
        <row r="102">
          <cell r="B102" t="str">
            <v>Instalación y habilitación de estaciones tecnológicas interactivas (kioscos digitales)</v>
          </cell>
        </row>
        <row r="103">
          <cell r="B103" t="str">
            <v>Acondicionamiento de espacios físicos</v>
          </cell>
        </row>
        <row r="104">
          <cell r="B104" t="str">
            <v>Actualización del catastro municipal, padrón de contribuyentes y/o tarifas</v>
          </cell>
        </row>
        <row r="105">
          <cell r="B105" t="str">
            <v>Adquisición de software y hardware</v>
          </cell>
        </row>
        <row r="106">
          <cell r="B106" t="str">
            <v>Creación de módulos de participación y consulta ciudadana para el seguimiento de los planes y programas de gobierno</v>
          </cell>
        </row>
        <row r="107">
          <cell r="B107" t="str">
            <v>Creación y actualización de la normatividad municipal y de las demarcaciones territoriales del distrito federal</v>
          </cell>
        </row>
        <row r="108">
          <cell r="B108" t="str">
            <v>Cursos de capacitación y actualización que fomenten la formación de los servidores públicos municipales (no incluye estudios universitarios y de posgrado)</v>
          </cell>
        </row>
        <row r="109">
          <cell r="B109" t="str">
            <v>Elaboración e implementación de un programa para el desarrollo institucional municipal</v>
          </cell>
        </row>
      </sheetData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ctamen"/>
      <sheetName val="Transparencia"/>
      <sheetName val="Evaluación de Normativa"/>
    </sheetNames>
    <sheetDataSet>
      <sheetData sheetId="0">
        <row r="6">
          <cell r="B6">
            <v>0</v>
          </cell>
          <cell r="C6" t="str">
            <v>OPINIÓN NEGATIVA</v>
          </cell>
        </row>
        <row r="7">
          <cell r="B7">
            <v>1</v>
          </cell>
          <cell r="C7" t="str">
            <v>OPINIÓN NEGATIVA</v>
          </cell>
        </row>
        <row r="8">
          <cell r="B8">
            <v>2</v>
          </cell>
          <cell r="C8" t="str">
            <v>OPINIÓN NEGATIVA</v>
          </cell>
        </row>
        <row r="9">
          <cell r="B9">
            <v>3</v>
          </cell>
          <cell r="C9" t="str">
            <v>OPINIÓN CON SALVEDAD</v>
          </cell>
        </row>
        <row r="10">
          <cell r="B10">
            <v>4</v>
          </cell>
          <cell r="C10" t="str">
            <v>OPINIÓN CON SALVEDAD</v>
          </cell>
        </row>
        <row r="11">
          <cell r="B11">
            <v>5</v>
          </cell>
          <cell r="C11" t="str">
            <v>OPINIÓN LIMPIA</v>
          </cell>
        </row>
        <row r="16">
          <cell r="B16">
            <v>0</v>
          </cell>
          <cell r="C16">
            <v>3</v>
          </cell>
        </row>
        <row r="17">
          <cell r="B17">
            <v>1E-3</v>
          </cell>
          <cell r="C17">
            <v>3</v>
          </cell>
        </row>
        <row r="18">
          <cell r="B18">
            <v>2E-3</v>
          </cell>
          <cell r="C18">
            <v>3</v>
          </cell>
        </row>
        <row r="19">
          <cell r="B19">
            <v>3.0000000000000001E-3</v>
          </cell>
          <cell r="C19">
            <v>3</v>
          </cell>
        </row>
        <row r="20">
          <cell r="B20">
            <v>4.0000000000000001E-3</v>
          </cell>
          <cell r="C20">
            <v>3</v>
          </cell>
        </row>
        <row r="21">
          <cell r="B21">
            <v>5.0000000000000001E-3</v>
          </cell>
          <cell r="C21">
            <v>3</v>
          </cell>
        </row>
        <row r="22">
          <cell r="B22">
            <v>6.0000000000000001E-3</v>
          </cell>
          <cell r="C22">
            <v>3</v>
          </cell>
        </row>
        <row r="23">
          <cell r="B23">
            <v>7.0000000000000001E-3</v>
          </cell>
          <cell r="C23">
            <v>3</v>
          </cell>
        </row>
        <row r="24">
          <cell r="B24">
            <v>8.0000000000000002E-3</v>
          </cell>
          <cell r="C24">
            <v>3</v>
          </cell>
        </row>
        <row r="25">
          <cell r="B25">
            <v>8.9999999999999993E-3</v>
          </cell>
          <cell r="C25">
            <v>3</v>
          </cell>
        </row>
        <row r="26">
          <cell r="B26">
            <v>0.01</v>
          </cell>
          <cell r="C26">
            <v>3</v>
          </cell>
        </row>
        <row r="27">
          <cell r="B27">
            <v>1.0999999999999999E-2</v>
          </cell>
          <cell r="C27">
            <v>3</v>
          </cell>
        </row>
        <row r="28">
          <cell r="B28">
            <v>1.2E-2</v>
          </cell>
          <cell r="C28">
            <v>3</v>
          </cell>
        </row>
        <row r="29">
          <cell r="B29">
            <v>1.2999999999999999E-2</v>
          </cell>
          <cell r="C29">
            <v>3</v>
          </cell>
        </row>
        <row r="30">
          <cell r="B30">
            <v>1.4E-2</v>
          </cell>
          <cell r="C30">
            <v>3</v>
          </cell>
        </row>
        <row r="31">
          <cell r="B31">
            <v>1.4999999999999999E-2</v>
          </cell>
          <cell r="C31">
            <v>3</v>
          </cell>
        </row>
        <row r="32">
          <cell r="B32">
            <v>1.6E-2</v>
          </cell>
          <cell r="C32">
            <v>3</v>
          </cell>
        </row>
        <row r="33">
          <cell r="B33">
            <v>1.7000000000000001E-2</v>
          </cell>
          <cell r="C33">
            <v>3</v>
          </cell>
        </row>
        <row r="34">
          <cell r="B34">
            <v>1.7999999999999999E-2</v>
          </cell>
          <cell r="C34">
            <v>3</v>
          </cell>
        </row>
        <row r="35">
          <cell r="B35">
            <v>1.9E-2</v>
          </cell>
          <cell r="C35">
            <v>3</v>
          </cell>
        </row>
        <row r="36">
          <cell r="B36">
            <v>0.02</v>
          </cell>
          <cell r="C36">
            <v>3</v>
          </cell>
        </row>
        <row r="37">
          <cell r="B37">
            <v>2.1000000000000001E-2</v>
          </cell>
          <cell r="C37">
            <v>3</v>
          </cell>
        </row>
        <row r="38">
          <cell r="B38">
            <v>2.1999999999999999E-2</v>
          </cell>
          <cell r="C38">
            <v>3</v>
          </cell>
        </row>
        <row r="39">
          <cell r="B39">
            <v>2.3E-2</v>
          </cell>
          <cell r="C39">
            <v>3</v>
          </cell>
        </row>
        <row r="40">
          <cell r="B40">
            <v>2.4E-2</v>
          </cell>
          <cell r="C40">
            <v>3</v>
          </cell>
        </row>
        <row r="41">
          <cell r="B41">
            <v>2.5000000000000001E-2</v>
          </cell>
          <cell r="C41">
            <v>3</v>
          </cell>
        </row>
        <row r="42">
          <cell r="B42">
            <v>2.5999999999999999E-2</v>
          </cell>
          <cell r="C42">
            <v>3</v>
          </cell>
        </row>
        <row r="43">
          <cell r="B43">
            <v>2.7E-2</v>
          </cell>
          <cell r="C43">
            <v>3</v>
          </cell>
        </row>
        <row r="44">
          <cell r="B44">
            <v>2.8000000000000001E-2</v>
          </cell>
          <cell r="C44">
            <v>3</v>
          </cell>
        </row>
        <row r="45">
          <cell r="B45">
            <v>2.9000000000000001E-2</v>
          </cell>
          <cell r="C45">
            <v>3</v>
          </cell>
        </row>
        <row r="46">
          <cell r="B46">
            <v>0.03</v>
          </cell>
          <cell r="C46">
            <v>3</v>
          </cell>
        </row>
        <row r="47">
          <cell r="B47">
            <v>3.1E-2</v>
          </cell>
          <cell r="C47">
            <v>3</v>
          </cell>
        </row>
        <row r="48">
          <cell r="B48">
            <v>3.2000000000000001E-2</v>
          </cell>
          <cell r="C48">
            <v>3</v>
          </cell>
        </row>
        <row r="49">
          <cell r="B49">
            <v>3.3000000000000002E-2</v>
          </cell>
          <cell r="C49">
            <v>3</v>
          </cell>
        </row>
        <row r="50">
          <cell r="B50">
            <v>3.4000000000000002E-2</v>
          </cell>
          <cell r="C50">
            <v>3</v>
          </cell>
        </row>
        <row r="51">
          <cell r="B51">
            <v>3.5000000000000003E-2</v>
          </cell>
          <cell r="C51">
            <v>3</v>
          </cell>
        </row>
        <row r="52">
          <cell r="B52">
            <v>3.5999999999999997E-2</v>
          </cell>
          <cell r="C52">
            <v>3</v>
          </cell>
        </row>
        <row r="53">
          <cell r="B53">
            <v>3.6999999999999998E-2</v>
          </cell>
          <cell r="C53">
            <v>3</v>
          </cell>
        </row>
        <row r="54">
          <cell r="B54">
            <v>3.7999999999999999E-2</v>
          </cell>
          <cell r="C54">
            <v>3</v>
          </cell>
        </row>
        <row r="55">
          <cell r="B55">
            <v>3.9E-2</v>
          </cell>
          <cell r="C55">
            <v>3</v>
          </cell>
        </row>
        <row r="56">
          <cell r="B56">
            <v>0.04</v>
          </cell>
          <cell r="C56">
            <v>3</v>
          </cell>
        </row>
        <row r="57">
          <cell r="B57">
            <v>4.1000000000000002E-2</v>
          </cell>
          <cell r="C57">
            <v>3</v>
          </cell>
        </row>
        <row r="58">
          <cell r="B58">
            <v>4.2000000000000003E-2</v>
          </cell>
          <cell r="C58">
            <v>3</v>
          </cell>
        </row>
        <row r="59">
          <cell r="B59">
            <v>4.2999999999999997E-2</v>
          </cell>
          <cell r="C59">
            <v>3</v>
          </cell>
        </row>
        <row r="60">
          <cell r="B60">
            <v>4.3999999999999997E-2</v>
          </cell>
          <cell r="C60">
            <v>3</v>
          </cell>
        </row>
        <row r="61">
          <cell r="B61">
            <v>4.4999999999999998E-2</v>
          </cell>
          <cell r="C61">
            <v>3</v>
          </cell>
        </row>
        <row r="62">
          <cell r="B62">
            <v>4.5999999999999999E-2</v>
          </cell>
          <cell r="C62">
            <v>3</v>
          </cell>
        </row>
        <row r="63">
          <cell r="B63">
            <v>4.7E-2</v>
          </cell>
          <cell r="C63">
            <v>3</v>
          </cell>
        </row>
        <row r="64">
          <cell r="B64">
            <v>4.8000000000000001E-2</v>
          </cell>
          <cell r="C64">
            <v>3</v>
          </cell>
        </row>
        <row r="65">
          <cell r="B65">
            <v>4.9000000000000002E-2</v>
          </cell>
          <cell r="C65">
            <v>3</v>
          </cell>
        </row>
        <row r="66">
          <cell r="B66">
            <v>0.05</v>
          </cell>
          <cell r="C66">
            <v>3</v>
          </cell>
        </row>
        <row r="67">
          <cell r="B67">
            <v>5.0999999999999997E-2</v>
          </cell>
          <cell r="C67">
            <v>2</v>
          </cell>
        </row>
        <row r="68">
          <cell r="B68">
            <v>5.1999999999999998E-2</v>
          </cell>
          <cell r="C68">
            <v>2</v>
          </cell>
        </row>
        <row r="69">
          <cell r="B69">
            <v>5.2999999999999999E-2</v>
          </cell>
          <cell r="C69">
            <v>2</v>
          </cell>
        </row>
        <row r="70">
          <cell r="B70">
            <v>5.3999999999999999E-2</v>
          </cell>
          <cell r="C70">
            <v>2</v>
          </cell>
        </row>
        <row r="71">
          <cell r="B71">
            <v>5.5E-2</v>
          </cell>
          <cell r="C71">
            <v>2</v>
          </cell>
        </row>
        <row r="72">
          <cell r="B72">
            <v>5.6000000000000001E-2</v>
          </cell>
          <cell r="C72">
            <v>2</v>
          </cell>
        </row>
        <row r="73">
          <cell r="B73">
            <v>5.7000000000000002E-2</v>
          </cell>
          <cell r="C73">
            <v>2</v>
          </cell>
        </row>
        <row r="74">
          <cell r="B74">
            <v>5.8000000000000003E-2</v>
          </cell>
          <cell r="C74">
            <v>2</v>
          </cell>
        </row>
        <row r="75">
          <cell r="B75">
            <v>5.8999999999999997E-2</v>
          </cell>
          <cell r="C75">
            <v>2</v>
          </cell>
        </row>
        <row r="76">
          <cell r="B76">
            <v>0.06</v>
          </cell>
          <cell r="C76">
            <v>2</v>
          </cell>
        </row>
        <row r="77">
          <cell r="B77">
            <v>6.0999999999999999E-2</v>
          </cell>
          <cell r="C77">
            <v>2</v>
          </cell>
        </row>
        <row r="78">
          <cell r="B78">
            <v>6.2E-2</v>
          </cell>
          <cell r="C78">
            <v>2</v>
          </cell>
        </row>
        <row r="79">
          <cell r="B79">
            <v>6.3E-2</v>
          </cell>
          <cell r="C79">
            <v>2</v>
          </cell>
        </row>
        <row r="80">
          <cell r="B80">
            <v>6.4000000000000001E-2</v>
          </cell>
          <cell r="C80">
            <v>2</v>
          </cell>
        </row>
        <row r="81">
          <cell r="B81">
            <v>6.5000000000000002E-2</v>
          </cell>
          <cell r="C81">
            <v>2</v>
          </cell>
        </row>
        <row r="82">
          <cell r="B82">
            <v>6.6000000000000003E-2</v>
          </cell>
          <cell r="C82">
            <v>2</v>
          </cell>
        </row>
        <row r="83">
          <cell r="B83">
            <v>6.7000000000000004E-2</v>
          </cell>
          <cell r="C83">
            <v>2</v>
          </cell>
        </row>
        <row r="84">
          <cell r="B84">
            <v>6.8000000000000005E-2</v>
          </cell>
          <cell r="C84">
            <v>2</v>
          </cell>
        </row>
        <row r="85">
          <cell r="B85">
            <v>6.9000000000000006E-2</v>
          </cell>
          <cell r="C85">
            <v>2</v>
          </cell>
        </row>
        <row r="86">
          <cell r="B86">
            <v>7.0000000000000007E-2</v>
          </cell>
          <cell r="C86">
            <v>2</v>
          </cell>
        </row>
        <row r="87">
          <cell r="B87">
            <v>7.0999999999999994E-2</v>
          </cell>
          <cell r="C87">
            <v>2</v>
          </cell>
        </row>
        <row r="88">
          <cell r="B88">
            <v>7.1999999999999995E-2</v>
          </cell>
          <cell r="C88">
            <v>2</v>
          </cell>
        </row>
        <row r="89">
          <cell r="B89">
            <v>7.2999999999999995E-2</v>
          </cell>
          <cell r="C89">
            <v>2</v>
          </cell>
        </row>
        <row r="90">
          <cell r="B90">
            <v>7.3999999999999996E-2</v>
          </cell>
          <cell r="C90">
            <v>2</v>
          </cell>
        </row>
        <row r="91">
          <cell r="B91">
            <v>7.4999999999999997E-2</v>
          </cell>
          <cell r="C91">
            <v>2</v>
          </cell>
        </row>
        <row r="92">
          <cell r="B92">
            <v>7.5999999999999998E-2</v>
          </cell>
          <cell r="C92">
            <v>2</v>
          </cell>
        </row>
        <row r="93">
          <cell r="B93">
            <v>7.6999999999999999E-2</v>
          </cell>
          <cell r="C93">
            <v>2</v>
          </cell>
        </row>
        <row r="94">
          <cell r="B94">
            <v>7.8E-2</v>
          </cell>
          <cell r="C94">
            <v>2</v>
          </cell>
        </row>
        <row r="95">
          <cell r="B95">
            <v>7.9000000000000001E-2</v>
          </cell>
          <cell r="C95">
            <v>2</v>
          </cell>
        </row>
        <row r="96">
          <cell r="B96">
            <v>0.08</v>
          </cell>
          <cell r="C96">
            <v>2</v>
          </cell>
        </row>
        <row r="97">
          <cell r="B97">
            <v>8.1000000000000003E-2</v>
          </cell>
          <cell r="C97">
            <v>2</v>
          </cell>
        </row>
        <row r="98">
          <cell r="B98">
            <v>8.2000000000000003E-2</v>
          </cell>
          <cell r="C98">
            <v>2</v>
          </cell>
        </row>
        <row r="99">
          <cell r="B99">
            <v>8.3000000000000004E-2</v>
          </cell>
          <cell r="C99">
            <v>2</v>
          </cell>
        </row>
        <row r="100">
          <cell r="B100">
            <v>8.4000000000000005E-2</v>
          </cell>
          <cell r="C100">
            <v>2</v>
          </cell>
        </row>
        <row r="101">
          <cell r="B101">
            <v>8.5000000000000006E-2</v>
          </cell>
          <cell r="C101">
            <v>2</v>
          </cell>
        </row>
        <row r="102">
          <cell r="B102">
            <v>8.5999999999999993E-2</v>
          </cell>
          <cell r="C102">
            <v>2</v>
          </cell>
        </row>
        <row r="103">
          <cell r="B103">
            <v>8.6999999999999994E-2</v>
          </cell>
          <cell r="C103">
            <v>2</v>
          </cell>
        </row>
        <row r="104">
          <cell r="B104">
            <v>8.7999999999999995E-2</v>
          </cell>
          <cell r="C104">
            <v>2</v>
          </cell>
        </row>
        <row r="105">
          <cell r="B105">
            <v>8.8999999999999996E-2</v>
          </cell>
          <cell r="C105">
            <v>2</v>
          </cell>
        </row>
        <row r="106">
          <cell r="B106">
            <v>0.09</v>
          </cell>
          <cell r="C106">
            <v>2</v>
          </cell>
        </row>
        <row r="107">
          <cell r="B107">
            <v>9.0999999999999998E-2</v>
          </cell>
          <cell r="C107">
            <v>2</v>
          </cell>
        </row>
        <row r="108">
          <cell r="B108">
            <v>9.1999999999999998E-2</v>
          </cell>
          <cell r="C108">
            <v>2</v>
          </cell>
        </row>
        <row r="109">
          <cell r="B109">
            <v>9.2999999999999999E-2</v>
          </cell>
          <cell r="C109">
            <v>2</v>
          </cell>
        </row>
        <row r="110">
          <cell r="B110">
            <v>9.4E-2</v>
          </cell>
          <cell r="C110">
            <v>2</v>
          </cell>
        </row>
        <row r="111">
          <cell r="B111">
            <v>9.5000000000000001E-2</v>
          </cell>
          <cell r="C111">
            <v>2</v>
          </cell>
        </row>
        <row r="112">
          <cell r="B112">
            <v>9.6000000000000002E-2</v>
          </cell>
          <cell r="C112">
            <v>2</v>
          </cell>
        </row>
        <row r="113">
          <cell r="B113">
            <v>9.7000000000000003E-2</v>
          </cell>
          <cell r="C113">
            <v>2</v>
          </cell>
        </row>
        <row r="114">
          <cell r="B114">
            <v>9.8000000000000004E-2</v>
          </cell>
          <cell r="C114">
            <v>2</v>
          </cell>
        </row>
        <row r="115">
          <cell r="B115">
            <v>9.9000000000000005E-2</v>
          </cell>
          <cell r="C115">
            <v>2</v>
          </cell>
        </row>
        <row r="116">
          <cell r="B116">
            <v>0.1</v>
          </cell>
          <cell r="C116">
            <v>2</v>
          </cell>
        </row>
        <row r="117">
          <cell r="B117">
            <v>0.10100000000000001</v>
          </cell>
          <cell r="C117">
            <v>1</v>
          </cell>
        </row>
        <row r="118">
          <cell r="B118">
            <v>0.10199999999999999</v>
          </cell>
          <cell r="C118">
            <v>1</v>
          </cell>
        </row>
        <row r="119">
          <cell r="B119">
            <v>0.10299999999999999</v>
          </cell>
          <cell r="C119">
            <v>1</v>
          </cell>
        </row>
        <row r="120">
          <cell r="B120">
            <v>0.104</v>
          </cell>
          <cell r="C120">
            <v>1</v>
          </cell>
        </row>
        <row r="121">
          <cell r="B121">
            <v>0.105</v>
          </cell>
          <cell r="C121">
            <v>1</v>
          </cell>
        </row>
        <row r="122">
          <cell r="B122">
            <v>0.106</v>
          </cell>
          <cell r="C122">
            <v>1</v>
          </cell>
        </row>
        <row r="123">
          <cell r="B123">
            <v>0.107</v>
          </cell>
          <cell r="C123">
            <v>1</v>
          </cell>
        </row>
        <row r="124">
          <cell r="B124">
            <v>0.108</v>
          </cell>
          <cell r="C124">
            <v>1</v>
          </cell>
        </row>
        <row r="125">
          <cell r="B125">
            <v>0.109</v>
          </cell>
          <cell r="C125">
            <v>1</v>
          </cell>
        </row>
        <row r="126">
          <cell r="B126">
            <v>0.11</v>
          </cell>
          <cell r="C126">
            <v>1</v>
          </cell>
        </row>
        <row r="127">
          <cell r="B127">
            <v>0.111</v>
          </cell>
          <cell r="C127">
            <v>1</v>
          </cell>
        </row>
        <row r="128">
          <cell r="B128">
            <v>0.112</v>
          </cell>
          <cell r="C128">
            <v>1</v>
          </cell>
        </row>
        <row r="129">
          <cell r="B129">
            <v>0.113</v>
          </cell>
          <cell r="C129">
            <v>1</v>
          </cell>
        </row>
        <row r="130">
          <cell r="B130">
            <v>0.114</v>
          </cell>
          <cell r="C130">
            <v>1</v>
          </cell>
        </row>
        <row r="131">
          <cell r="B131">
            <v>0.115</v>
          </cell>
          <cell r="C131">
            <v>1</v>
          </cell>
        </row>
        <row r="132">
          <cell r="B132">
            <v>0.11600000000000001</v>
          </cell>
          <cell r="C132">
            <v>1</v>
          </cell>
        </row>
        <row r="133">
          <cell r="B133">
            <v>0.11700000000000001</v>
          </cell>
          <cell r="C133">
            <v>1</v>
          </cell>
        </row>
        <row r="134">
          <cell r="B134">
            <v>0.11799999999999999</v>
          </cell>
          <cell r="C134">
            <v>1</v>
          </cell>
        </row>
        <row r="135">
          <cell r="B135">
            <v>0.11899999999999999</v>
          </cell>
          <cell r="C135">
            <v>1</v>
          </cell>
        </row>
        <row r="136">
          <cell r="B136">
            <v>0.12</v>
          </cell>
          <cell r="C136">
            <v>1</v>
          </cell>
        </row>
        <row r="137">
          <cell r="B137">
            <v>0.121</v>
          </cell>
          <cell r="C137">
            <v>1</v>
          </cell>
        </row>
        <row r="138">
          <cell r="B138">
            <v>0.122</v>
          </cell>
          <cell r="C138">
            <v>1</v>
          </cell>
        </row>
        <row r="139">
          <cell r="B139">
            <v>0.123</v>
          </cell>
          <cell r="C139">
            <v>1</v>
          </cell>
        </row>
        <row r="140">
          <cell r="B140">
            <v>0.124</v>
          </cell>
          <cell r="C140">
            <v>1</v>
          </cell>
        </row>
        <row r="141">
          <cell r="B141">
            <v>0.125</v>
          </cell>
          <cell r="C141">
            <v>1</v>
          </cell>
        </row>
        <row r="142">
          <cell r="B142">
            <v>0.126</v>
          </cell>
          <cell r="C142">
            <v>1</v>
          </cell>
        </row>
        <row r="143">
          <cell r="B143">
            <v>0.127</v>
          </cell>
          <cell r="C143">
            <v>1</v>
          </cell>
        </row>
        <row r="144">
          <cell r="B144">
            <v>0.128</v>
          </cell>
          <cell r="C144">
            <v>1</v>
          </cell>
        </row>
        <row r="145">
          <cell r="B145">
            <v>0.129</v>
          </cell>
          <cell r="C145">
            <v>1</v>
          </cell>
        </row>
        <row r="146">
          <cell r="B146">
            <v>0.13</v>
          </cell>
          <cell r="C146">
            <v>1</v>
          </cell>
        </row>
        <row r="147">
          <cell r="B147">
            <v>0.13100000000000001</v>
          </cell>
          <cell r="C147">
            <v>1</v>
          </cell>
        </row>
        <row r="148">
          <cell r="B148">
            <v>0.13200000000000001</v>
          </cell>
          <cell r="C148">
            <v>1</v>
          </cell>
        </row>
        <row r="149">
          <cell r="B149">
            <v>0.13300000000000001</v>
          </cell>
          <cell r="C149">
            <v>1</v>
          </cell>
        </row>
        <row r="150">
          <cell r="B150">
            <v>0.13400000000000001</v>
          </cell>
          <cell r="C150">
            <v>1</v>
          </cell>
        </row>
        <row r="151">
          <cell r="B151">
            <v>0.13500000000000001</v>
          </cell>
          <cell r="C151">
            <v>1</v>
          </cell>
        </row>
        <row r="152">
          <cell r="B152">
            <v>0.13600000000000001</v>
          </cell>
          <cell r="C152">
            <v>1</v>
          </cell>
        </row>
        <row r="153">
          <cell r="B153">
            <v>0.13700000000000001</v>
          </cell>
          <cell r="C153">
            <v>1</v>
          </cell>
        </row>
        <row r="154">
          <cell r="B154">
            <v>0.13800000000000001</v>
          </cell>
          <cell r="C154">
            <v>1</v>
          </cell>
        </row>
        <row r="155">
          <cell r="B155">
            <v>0.13900000000000001</v>
          </cell>
          <cell r="C155">
            <v>1</v>
          </cell>
        </row>
        <row r="156">
          <cell r="B156">
            <v>0.14000000000000001</v>
          </cell>
          <cell r="C156">
            <v>1</v>
          </cell>
        </row>
        <row r="157">
          <cell r="B157">
            <v>0.14099999999999999</v>
          </cell>
          <cell r="C157">
            <v>1</v>
          </cell>
        </row>
        <row r="158">
          <cell r="B158">
            <v>0.14199999999999999</v>
          </cell>
          <cell r="C158">
            <v>1</v>
          </cell>
        </row>
        <row r="159">
          <cell r="B159">
            <v>0.14299999999999999</v>
          </cell>
          <cell r="C159">
            <v>1</v>
          </cell>
        </row>
        <row r="160">
          <cell r="B160">
            <v>0.14399999999999999</v>
          </cell>
          <cell r="C160">
            <v>1</v>
          </cell>
        </row>
        <row r="161">
          <cell r="B161">
            <v>0.14499999999999999</v>
          </cell>
          <cell r="C161">
            <v>1</v>
          </cell>
        </row>
        <row r="162">
          <cell r="B162">
            <v>0.14599999999999999</v>
          </cell>
          <cell r="C162">
            <v>1</v>
          </cell>
        </row>
        <row r="163">
          <cell r="B163">
            <v>0.14699999999999999</v>
          </cell>
          <cell r="C163">
            <v>1</v>
          </cell>
        </row>
        <row r="164">
          <cell r="B164">
            <v>0.14799999999999999</v>
          </cell>
          <cell r="C164">
            <v>1</v>
          </cell>
        </row>
        <row r="165">
          <cell r="B165">
            <v>0.14899999999999999</v>
          </cell>
          <cell r="C165">
            <v>1</v>
          </cell>
        </row>
        <row r="166">
          <cell r="B166">
            <v>0.15</v>
          </cell>
          <cell r="C166">
            <v>1</v>
          </cell>
        </row>
        <row r="167">
          <cell r="B167">
            <v>0.151</v>
          </cell>
          <cell r="C167">
            <v>0</v>
          </cell>
        </row>
        <row r="168">
          <cell r="B168">
            <v>0.152</v>
          </cell>
          <cell r="C168">
            <v>0</v>
          </cell>
        </row>
        <row r="169">
          <cell r="B169">
            <v>0.153</v>
          </cell>
          <cell r="C169">
            <v>0</v>
          </cell>
        </row>
        <row r="170">
          <cell r="B170">
            <v>0.154</v>
          </cell>
          <cell r="C170">
            <v>0</v>
          </cell>
        </row>
        <row r="171">
          <cell r="B171">
            <v>0.155</v>
          </cell>
          <cell r="C171">
            <v>0</v>
          </cell>
        </row>
        <row r="172">
          <cell r="B172">
            <v>0.156</v>
          </cell>
          <cell r="C172">
            <v>0</v>
          </cell>
        </row>
        <row r="173">
          <cell r="B173">
            <v>0.157</v>
          </cell>
          <cell r="C173">
            <v>0</v>
          </cell>
        </row>
        <row r="174">
          <cell r="B174">
            <v>0.158</v>
          </cell>
          <cell r="C174">
            <v>0</v>
          </cell>
        </row>
        <row r="175">
          <cell r="B175">
            <v>0.159</v>
          </cell>
          <cell r="C175">
            <v>0</v>
          </cell>
        </row>
        <row r="176">
          <cell r="B176">
            <v>0.16</v>
          </cell>
          <cell r="C176">
            <v>0</v>
          </cell>
        </row>
        <row r="177">
          <cell r="B177">
            <v>0.161</v>
          </cell>
          <cell r="C177">
            <v>0</v>
          </cell>
        </row>
        <row r="178">
          <cell r="B178">
            <v>0.16200000000000001</v>
          </cell>
          <cell r="C178">
            <v>0</v>
          </cell>
        </row>
        <row r="179">
          <cell r="B179">
            <v>0.16300000000000001</v>
          </cell>
          <cell r="C179">
            <v>0</v>
          </cell>
        </row>
        <row r="180">
          <cell r="B180">
            <v>0.16400000000000001</v>
          </cell>
          <cell r="C180">
            <v>0</v>
          </cell>
        </row>
        <row r="181">
          <cell r="B181">
            <v>0.16500000000000001</v>
          </cell>
          <cell r="C181">
            <v>0</v>
          </cell>
        </row>
        <row r="182">
          <cell r="B182">
            <v>0.16600000000000001</v>
          </cell>
          <cell r="C182">
            <v>0</v>
          </cell>
        </row>
        <row r="183">
          <cell r="B183">
            <v>0.16700000000000001</v>
          </cell>
          <cell r="C183">
            <v>0</v>
          </cell>
        </row>
        <row r="184">
          <cell r="B184">
            <v>0.16800000000000001</v>
          </cell>
          <cell r="C184">
            <v>0</v>
          </cell>
        </row>
        <row r="185">
          <cell r="B185">
            <v>0.16900000000000001</v>
          </cell>
          <cell r="C185">
            <v>0</v>
          </cell>
        </row>
        <row r="186">
          <cell r="B186">
            <v>0.17</v>
          </cell>
          <cell r="C186">
            <v>0</v>
          </cell>
        </row>
        <row r="187">
          <cell r="B187">
            <v>0.17100000000000001</v>
          </cell>
          <cell r="C187">
            <v>0</v>
          </cell>
        </row>
        <row r="188">
          <cell r="B188">
            <v>0.17199999999999999</v>
          </cell>
          <cell r="C188">
            <v>0</v>
          </cell>
        </row>
        <row r="189">
          <cell r="B189">
            <v>0.17299999999999999</v>
          </cell>
          <cell r="C189">
            <v>0</v>
          </cell>
        </row>
        <row r="190">
          <cell r="B190">
            <v>0.17399999999999999</v>
          </cell>
          <cell r="C190">
            <v>0</v>
          </cell>
        </row>
        <row r="191">
          <cell r="B191">
            <v>0.17499999999999999</v>
          </cell>
          <cell r="C191">
            <v>0</v>
          </cell>
        </row>
        <row r="192">
          <cell r="B192">
            <v>0.17599999999999999</v>
          </cell>
          <cell r="C192">
            <v>0</v>
          </cell>
        </row>
        <row r="193">
          <cell r="B193">
            <v>0.17699999999999999</v>
          </cell>
          <cell r="C193">
            <v>0</v>
          </cell>
        </row>
        <row r="194">
          <cell r="B194">
            <v>0.17799999999999999</v>
          </cell>
          <cell r="C194">
            <v>0</v>
          </cell>
        </row>
        <row r="195">
          <cell r="B195">
            <v>0.17899999999999999</v>
          </cell>
          <cell r="C195">
            <v>0</v>
          </cell>
        </row>
        <row r="196">
          <cell r="B196">
            <v>0.18</v>
          </cell>
          <cell r="C196">
            <v>0</v>
          </cell>
        </row>
        <row r="197">
          <cell r="B197">
            <v>0.18099999999999999</v>
          </cell>
          <cell r="C197">
            <v>0</v>
          </cell>
        </row>
        <row r="198">
          <cell r="B198">
            <v>0.182</v>
          </cell>
          <cell r="C198">
            <v>0</v>
          </cell>
        </row>
        <row r="199">
          <cell r="B199">
            <v>0.183</v>
          </cell>
          <cell r="C199">
            <v>0</v>
          </cell>
        </row>
        <row r="200">
          <cell r="B200">
            <v>0.184</v>
          </cell>
          <cell r="C200">
            <v>0</v>
          </cell>
        </row>
        <row r="201">
          <cell r="B201">
            <v>0.185</v>
          </cell>
          <cell r="C201">
            <v>0</v>
          </cell>
        </row>
        <row r="202">
          <cell r="B202">
            <v>0.186</v>
          </cell>
          <cell r="C202">
            <v>0</v>
          </cell>
        </row>
        <row r="203">
          <cell r="B203">
            <v>0.187</v>
          </cell>
          <cell r="C203">
            <v>0</v>
          </cell>
        </row>
        <row r="204">
          <cell r="B204">
            <v>0.188</v>
          </cell>
          <cell r="C204">
            <v>0</v>
          </cell>
        </row>
        <row r="205">
          <cell r="B205">
            <v>0.189</v>
          </cell>
          <cell r="C205">
            <v>0</v>
          </cell>
        </row>
        <row r="206">
          <cell r="B206">
            <v>0.19</v>
          </cell>
          <cell r="C206">
            <v>0</v>
          </cell>
        </row>
        <row r="207">
          <cell r="B207">
            <v>0.191</v>
          </cell>
          <cell r="C207">
            <v>0</v>
          </cell>
        </row>
        <row r="208">
          <cell r="B208">
            <v>0.192</v>
          </cell>
          <cell r="C208">
            <v>0</v>
          </cell>
        </row>
        <row r="209">
          <cell r="B209">
            <v>0.193</v>
          </cell>
          <cell r="C209">
            <v>0</v>
          </cell>
        </row>
        <row r="210">
          <cell r="B210">
            <v>0.19400000000000001</v>
          </cell>
          <cell r="C210">
            <v>0</v>
          </cell>
        </row>
        <row r="211">
          <cell r="B211">
            <v>0.19500000000000001</v>
          </cell>
          <cell r="C211">
            <v>0</v>
          </cell>
        </row>
        <row r="212">
          <cell r="B212">
            <v>0.19600000000000001</v>
          </cell>
          <cell r="C212">
            <v>0</v>
          </cell>
        </row>
        <row r="213">
          <cell r="B213">
            <v>0.19700000000000001</v>
          </cell>
          <cell r="C213">
            <v>0</v>
          </cell>
        </row>
        <row r="214">
          <cell r="B214">
            <v>0.19800000000000001</v>
          </cell>
          <cell r="C214">
            <v>0</v>
          </cell>
        </row>
        <row r="215">
          <cell r="B215">
            <v>0.19900000000000001</v>
          </cell>
          <cell r="C215">
            <v>0</v>
          </cell>
        </row>
        <row r="216">
          <cell r="B216">
            <v>0.2</v>
          </cell>
          <cell r="C216">
            <v>0</v>
          </cell>
        </row>
        <row r="217">
          <cell r="B217">
            <v>0.20100000000000001</v>
          </cell>
          <cell r="C217">
            <v>0</v>
          </cell>
        </row>
        <row r="218">
          <cell r="B218">
            <v>0.20200000000000001</v>
          </cell>
          <cell r="C218">
            <v>0</v>
          </cell>
        </row>
        <row r="219">
          <cell r="B219">
            <v>0.20300000000000001</v>
          </cell>
          <cell r="C219">
            <v>0</v>
          </cell>
        </row>
        <row r="220">
          <cell r="B220">
            <v>0.20399999999999999</v>
          </cell>
          <cell r="C220">
            <v>0</v>
          </cell>
        </row>
        <row r="221">
          <cell r="B221">
            <v>0.20499999999999999</v>
          </cell>
          <cell r="C221">
            <v>0</v>
          </cell>
        </row>
        <row r="222">
          <cell r="B222">
            <v>0.20599999999999999</v>
          </cell>
          <cell r="C222">
            <v>0</v>
          </cell>
        </row>
        <row r="223">
          <cell r="B223">
            <v>0.20699999999999999</v>
          </cell>
          <cell r="C223">
            <v>0</v>
          </cell>
        </row>
        <row r="224">
          <cell r="B224">
            <v>0.20799999999999999</v>
          </cell>
          <cell r="C224">
            <v>0</v>
          </cell>
        </row>
        <row r="225">
          <cell r="B225">
            <v>0.20899999999999999</v>
          </cell>
          <cell r="C225">
            <v>0</v>
          </cell>
        </row>
        <row r="226">
          <cell r="B226">
            <v>0.21</v>
          </cell>
          <cell r="C226">
            <v>0</v>
          </cell>
        </row>
        <row r="227">
          <cell r="B227">
            <v>0.21099999999999999</v>
          </cell>
          <cell r="C227">
            <v>0</v>
          </cell>
        </row>
        <row r="228">
          <cell r="B228">
            <v>0.21199999999999999</v>
          </cell>
          <cell r="C228">
            <v>0</v>
          </cell>
        </row>
        <row r="229">
          <cell r="B229">
            <v>0.21299999999999999</v>
          </cell>
          <cell r="C229">
            <v>0</v>
          </cell>
        </row>
        <row r="230">
          <cell r="B230">
            <v>0.214</v>
          </cell>
          <cell r="C230">
            <v>0</v>
          </cell>
        </row>
        <row r="231">
          <cell r="B231">
            <v>0.215</v>
          </cell>
          <cell r="C231">
            <v>0</v>
          </cell>
        </row>
        <row r="232">
          <cell r="B232">
            <v>0.216</v>
          </cell>
          <cell r="C232">
            <v>0</v>
          </cell>
        </row>
        <row r="233">
          <cell r="B233">
            <v>0.217</v>
          </cell>
          <cell r="C233">
            <v>0</v>
          </cell>
        </row>
        <row r="234">
          <cell r="B234">
            <v>0.218</v>
          </cell>
          <cell r="C234">
            <v>0</v>
          </cell>
        </row>
        <row r="235">
          <cell r="B235">
            <v>0.219</v>
          </cell>
          <cell r="C235">
            <v>0</v>
          </cell>
        </row>
        <row r="236">
          <cell r="B236">
            <v>0.22</v>
          </cell>
          <cell r="C236">
            <v>0</v>
          </cell>
        </row>
        <row r="237">
          <cell r="B237">
            <v>0.221</v>
          </cell>
          <cell r="C237">
            <v>0</v>
          </cell>
        </row>
        <row r="238">
          <cell r="B238">
            <v>0.222</v>
          </cell>
          <cell r="C238">
            <v>0</v>
          </cell>
        </row>
        <row r="239">
          <cell r="B239">
            <v>0.223</v>
          </cell>
          <cell r="C239">
            <v>0</v>
          </cell>
        </row>
        <row r="240">
          <cell r="B240">
            <v>0.224</v>
          </cell>
          <cell r="C240">
            <v>0</v>
          </cell>
        </row>
        <row r="241">
          <cell r="B241">
            <v>0.22500000000000001</v>
          </cell>
          <cell r="C241">
            <v>0</v>
          </cell>
        </row>
        <row r="242">
          <cell r="B242">
            <v>0.22600000000000001</v>
          </cell>
          <cell r="C242">
            <v>0</v>
          </cell>
        </row>
        <row r="243">
          <cell r="B243">
            <v>0.22700000000000001</v>
          </cell>
          <cell r="C243">
            <v>0</v>
          </cell>
        </row>
        <row r="244">
          <cell r="B244">
            <v>0.22800000000000001</v>
          </cell>
          <cell r="C244">
            <v>0</v>
          </cell>
        </row>
        <row r="245">
          <cell r="B245">
            <v>0.22900000000000001</v>
          </cell>
          <cell r="C245">
            <v>0</v>
          </cell>
        </row>
        <row r="246">
          <cell r="B246">
            <v>0.23</v>
          </cell>
          <cell r="C246">
            <v>0</v>
          </cell>
        </row>
        <row r="247">
          <cell r="B247">
            <v>0.23100000000000001</v>
          </cell>
          <cell r="C247">
            <v>0</v>
          </cell>
        </row>
        <row r="248">
          <cell r="B248">
            <v>0.23200000000000001</v>
          </cell>
          <cell r="C248">
            <v>0</v>
          </cell>
        </row>
        <row r="249">
          <cell r="B249">
            <v>0.23300000000000001</v>
          </cell>
          <cell r="C249">
            <v>0</v>
          </cell>
        </row>
        <row r="250">
          <cell r="B250">
            <v>0.23400000000000001</v>
          </cell>
          <cell r="C250">
            <v>0</v>
          </cell>
        </row>
        <row r="251">
          <cell r="B251">
            <v>0.23499999999999999</v>
          </cell>
          <cell r="C251">
            <v>0</v>
          </cell>
        </row>
        <row r="252">
          <cell r="B252">
            <v>0.23599999999999999</v>
          </cell>
          <cell r="C252">
            <v>0</v>
          </cell>
        </row>
        <row r="253">
          <cell r="B253">
            <v>0.23699999999999999</v>
          </cell>
          <cell r="C253">
            <v>0</v>
          </cell>
        </row>
        <row r="254">
          <cell r="B254">
            <v>0.23799999999999999</v>
          </cell>
          <cell r="C254">
            <v>0</v>
          </cell>
        </row>
        <row r="255">
          <cell r="B255">
            <v>0.23899999999999999</v>
          </cell>
          <cell r="C255">
            <v>0</v>
          </cell>
        </row>
        <row r="256">
          <cell r="B256">
            <v>0.24</v>
          </cell>
          <cell r="C256">
            <v>0</v>
          </cell>
        </row>
        <row r="257">
          <cell r="B257">
            <v>0.24099999999999999</v>
          </cell>
          <cell r="C257">
            <v>0</v>
          </cell>
        </row>
        <row r="258">
          <cell r="B258">
            <v>0.24199999999999999</v>
          </cell>
          <cell r="C258">
            <v>0</v>
          </cell>
        </row>
        <row r="259">
          <cell r="B259">
            <v>0.24299999999999999</v>
          </cell>
          <cell r="C259">
            <v>0</v>
          </cell>
        </row>
        <row r="260">
          <cell r="B260">
            <v>0.24399999999999999</v>
          </cell>
          <cell r="C260">
            <v>0</v>
          </cell>
        </row>
        <row r="261">
          <cell r="B261">
            <v>0.245</v>
          </cell>
          <cell r="C261">
            <v>0</v>
          </cell>
        </row>
        <row r="262">
          <cell r="B262">
            <v>0.246</v>
          </cell>
          <cell r="C262">
            <v>0</v>
          </cell>
        </row>
        <row r="263">
          <cell r="B263">
            <v>0.247</v>
          </cell>
          <cell r="C263">
            <v>0</v>
          </cell>
        </row>
        <row r="264">
          <cell r="B264">
            <v>0.248</v>
          </cell>
          <cell r="C264">
            <v>0</v>
          </cell>
        </row>
        <row r="265">
          <cell r="B265">
            <v>0.249</v>
          </cell>
          <cell r="C265">
            <v>0</v>
          </cell>
        </row>
        <row r="266">
          <cell r="B266">
            <v>0.25</v>
          </cell>
          <cell r="C266">
            <v>0</v>
          </cell>
        </row>
        <row r="267">
          <cell r="B267">
            <v>0.251</v>
          </cell>
          <cell r="C267">
            <v>0</v>
          </cell>
        </row>
        <row r="268">
          <cell r="B268">
            <v>0.252</v>
          </cell>
          <cell r="C268">
            <v>0</v>
          </cell>
        </row>
        <row r="269">
          <cell r="B269">
            <v>0.253</v>
          </cell>
          <cell r="C269">
            <v>0</v>
          </cell>
        </row>
        <row r="270">
          <cell r="B270">
            <v>0.254</v>
          </cell>
          <cell r="C270">
            <v>0</v>
          </cell>
        </row>
        <row r="271">
          <cell r="B271">
            <v>0.255</v>
          </cell>
          <cell r="C271">
            <v>0</v>
          </cell>
        </row>
        <row r="272">
          <cell r="B272">
            <v>0.25600000000000001</v>
          </cell>
          <cell r="C272">
            <v>0</v>
          </cell>
        </row>
        <row r="273">
          <cell r="B273">
            <v>0.25700000000000001</v>
          </cell>
          <cell r="C273">
            <v>0</v>
          </cell>
        </row>
        <row r="274">
          <cell r="B274">
            <v>0.25800000000000001</v>
          </cell>
          <cell r="C274">
            <v>0</v>
          </cell>
        </row>
        <row r="275">
          <cell r="B275">
            <v>0.25900000000000001</v>
          </cell>
          <cell r="C275">
            <v>0</v>
          </cell>
        </row>
        <row r="276">
          <cell r="B276">
            <v>0.26</v>
          </cell>
          <cell r="C276">
            <v>0</v>
          </cell>
        </row>
        <row r="277">
          <cell r="B277">
            <v>0.26100000000000001</v>
          </cell>
          <cell r="C277">
            <v>0</v>
          </cell>
        </row>
        <row r="278">
          <cell r="B278">
            <v>0.26200000000000001</v>
          </cell>
          <cell r="C278">
            <v>0</v>
          </cell>
        </row>
        <row r="279">
          <cell r="B279">
            <v>0.26300000000000001</v>
          </cell>
          <cell r="C279">
            <v>0</v>
          </cell>
        </row>
        <row r="280">
          <cell r="B280">
            <v>0.26400000000000001</v>
          </cell>
          <cell r="C280">
            <v>0</v>
          </cell>
        </row>
        <row r="281">
          <cell r="B281">
            <v>0.26500000000000001</v>
          </cell>
          <cell r="C281">
            <v>0</v>
          </cell>
        </row>
        <row r="282">
          <cell r="B282">
            <v>0.26600000000000001</v>
          </cell>
          <cell r="C282">
            <v>0</v>
          </cell>
        </row>
        <row r="283">
          <cell r="B283">
            <v>0.26700000000000002</v>
          </cell>
          <cell r="C283">
            <v>0</v>
          </cell>
        </row>
        <row r="284">
          <cell r="B284">
            <v>0.26800000000000002</v>
          </cell>
          <cell r="C284">
            <v>0</v>
          </cell>
        </row>
        <row r="285">
          <cell r="B285">
            <v>0.26900000000000002</v>
          </cell>
          <cell r="C285">
            <v>0</v>
          </cell>
        </row>
        <row r="286">
          <cell r="B286">
            <v>0.27</v>
          </cell>
          <cell r="C286">
            <v>0</v>
          </cell>
        </row>
        <row r="287">
          <cell r="B287">
            <v>0.27100000000000002</v>
          </cell>
          <cell r="C287">
            <v>0</v>
          </cell>
        </row>
        <row r="288">
          <cell r="B288">
            <v>0.27200000000000002</v>
          </cell>
          <cell r="C288">
            <v>0</v>
          </cell>
        </row>
        <row r="289">
          <cell r="B289">
            <v>0.27300000000000002</v>
          </cell>
          <cell r="C289">
            <v>0</v>
          </cell>
        </row>
        <row r="290">
          <cell r="B290">
            <v>0.27400000000000002</v>
          </cell>
          <cell r="C290">
            <v>0</v>
          </cell>
        </row>
        <row r="291">
          <cell r="B291">
            <v>0.27500000000000002</v>
          </cell>
          <cell r="C291">
            <v>0</v>
          </cell>
        </row>
        <row r="292">
          <cell r="B292">
            <v>0.27600000000000002</v>
          </cell>
          <cell r="C292">
            <v>0</v>
          </cell>
        </row>
        <row r="293">
          <cell r="B293">
            <v>0.27700000000000002</v>
          </cell>
          <cell r="C293">
            <v>0</v>
          </cell>
        </row>
        <row r="294">
          <cell r="B294">
            <v>0.27800000000000002</v>
          </cell>
          <cell r="C294">
            <v>0</v>
          </cell>
        </row>
        <row r="295">
          <cell r="B295">
            <v>0.27900000000000003</v>
          </cell>
          <cell r="C295">
            <v>0</v>
          </cell>
        </row>
        <row r="296">
          <cell r="B296">
            <v>0.28000000000000003</v>
          </cell>
          <cell r="C296">
            <v>0</v>
          </cell>
        </row>
        <row r="297">
          <cell r="B297">
            <v>0.28100000000000003</v>
          </cell>
          <cell r="C297">
            <v>0</v>
          </cell>
        </row>
        <row r="298">
          <cell r="B298">
            <v>0.28199999999999997</v>
          </cell>
          <cell r="C298">
            <v>0</v>
          </cell>
        </row>
        <row r="299">
          <cell r="B299">
            <v>0.28299999999999997</v>
          </cell>
          <cell r="C299">
            <v>0</v>
          </cell>
        </row>
        <row r="300">
          <cell r="B300">
            <v>0.28399999999999997</v>
          </cell>
          <cell r="C300">
            <v>0</v>
          </cell>
        </row>
        <row r="301">
          <cell r="B301">
            <v>0.28499999999999998</v>
          </cell>
          <cell r="C301">
            <v>0</v>
          </cell>
        </row>
        <row r="302">
          <cell r="B302">
            <v>0.28599999999999998</v>
          </cell>
          <cell r="C302">
            <v>0</v>
          </cell>
        </row>
        <row r="303">
          <cell r="B303">
            <v>0.28699999999999998</v>
          </cell>
          <cell r="C303">
            <v>0</v>
          </cell>
        </row>
        <row r="304">
          <cell r="B304">
            <v>0.28799999999999998</v>
          </cell>
          <cell r="C304">
            <v>0</v>
          </cell>
        </row>
        <row r="305">
          <cell r="B305">
            <v>0.28899999999999998</v>
          </cell>
          <cell r="C305">
            <v>0</v>
          </cell>
        </row>
        <row r="306">
          <cell r="B306">
            <v>0.28999999999999998</v>
          </cell>
          <cell r="C306">
            <v>0</v>
          </cell>
        </row>
        <row r="307">
          <cell r="B307">
            <v>0.29099999999999998</v>
          </cell>
          <cell r="C307">
            <v>0</v>
          </cell>
        </row>
        <row r="308">
          <cell r="B308">
            <v>0.29199999999999998</v>
          </cell>
          <cell r="C308">
            <v>0</v>
          </cell>
        </row>
        <row r="309">
          <cell r="B309">
            <v>0.29299999999999998</v>
          </cell>
          <cell r="C309">
            <v>0</v>
          </cell>
        </row>
        <row r="310">
          <cell r="B310">
            <v>0.29399999999999998</v>
          </cell>
          <cell r="C310">
            <v>0</v>
          </cell>
        </row>
        <row r="311">
          <cell r="B311">
            <v>0.29499999999999998</v>
          </cell>
          <cell r="C311">
            <v>0</v>
          </cell>
        </row>
        <row r="312">
          <cell r="B312">
            <v>0.29599999999999999</v>
          </cell>
          <cell r="C312">
            <v>0</v>
          </cell>
        </row>
        <row r="313">
          <cell r="B313">
            <v>0.29699999999999999</v>
          </cell>
          <cell r="C313">
            <v>0</v>
          </cell>
        </row>
        <row r="314">
          <cell r="B314">
            <v>0.29799999999999999</v>
          </cell>
          <cell r="C314">
            <v>0</v>
          </cell>
        </row>
        <row r="315">
          <cell r="B315">
            <v>0.29899999999999999</v>
          </cell>
          <cell r="C315">
            <v>0</v>
          </cell>
        </row>
        <row r="316">
          <cell r="B316">
            <v>0.3</v>
          </cell>
          <cell r="C316">
            <v>0</v>
          </cell>
        </row>
        <row r="317">
          <cell r="B317">
            <v>0.30099999999999999</v>
          </cell>
          <cell r="C317">
            <v>0</v>
          </cell>
        </row>
        <row r="318">
          <cell r="B318">
            <v>0.30199999999999999</v>
          </cell>
          <cell r="C318">
            <v>0</v>
          </cell>
        </row>
        <row r="319">
          <cell r="B319">
            <v>0.30299999999999999</v>
          </cell>
          <cell r="C319">
            <v>0</v>
          </cell>
        </row>
        <row r="320">
          <cell r="B320">
            <v>0.30399999999999999</v>
          </cell>
          <cell r="C320">
            <v>0</v>
          </cell>
        </row>
        <row r="321">
          <cell r="B321">
            <v>0.30499999999999999</v>
          </cell>
          <cell r="C321">
            <v>0</v>
          </cell>
        </row>
        <row r="322">
          <cell r="B322">
            <v>0.30599999999999999</v>
          </cell>
          <cell r="C322">
            <v>0</v>
          </cell>
        </row>
        <row r="323">
          <cell r="B323">
            <v>0.307</v>
          </cell>
          <cell r="C323">
            <v>0</v>
          </cell>
        </row>
        <row r="324">
          <cell r="B324">
            <v>0.308</v>
          </cell>
          <cell r="C324">
            <v>0</v>
          </cell>
        </row>
        <row r="325">
          <cell r="B325">
            <v>0.309</v>
          </cell>
          <cell r="C325">
            <v>0</v>
          </cell>
        </row>
        <row r="326">
          <cell r="B326">
            <v>0.31</v>
          </cell>
          <cell r="C326">
            <v>0</v>
          </cell>
        </row>
        <row r="327">
          <cell r="B327">
            <v>0.311</v>
          </cell>
          <cell r="C327">
            <v>0</v>
          </cell>
        </row>
        <row r="328">
          <cell r="B328">
            <v>0.312</v>
          </cell>
          <cell r="C328">
            <v>0</v>
          </cell>
        </row>
        <row r="329">
          <cell r="B329">
            <v>0.313</v>
          </cell>
          <cell r="C329">
            <v>0</v>
          </cell>
        </row>
        <row r="330">
          <cell r="B330">
            <v>0.314</v>
          </cell>
          <cell r="C330">
            <v>0</v>
          </cell>
        </row>
        <row r="331">
          <cell r="B331">
            <v>0.315</v>
          </cell>
          <cell r="C331">
            <v>0</v>
          </cell>
        </row>
        <row r="332">
          <cell r="B332">
            <v>0.316</v>
          </cell>
          <cell r="C332">
            <v>0</v>
          </cell>
        </row>
        <row r="333">
          <cell r="B333">
            <v>0.317</v>
          </cell>
          <cell r="C333">
            <v>0</v>
          </cell>
        </row>
        <row r="334">
          <cell r="B334">
            <v>0.318</v>
          </cell>
          <cell r="C334">
            <v>0</v>
          </cell>
        </row>
        <row r="335">
          <cell r="B335">
            <v>0.31900000000000001</v>
          </cell>
          <cell r="C335">
            <v>0</v>
          </cell>
        </row>
        <row r="336">
          <cell r="B336">
            <v>0.32</v>
          </cell>
          <cell r="C336">
            <v>0</v>
          </cell>
        </row>
        <row r="337">
          <cell r="B337">
            <v>0.32100000000000001</v>
          </cell>
          <cell r="C337">
            <v>0</v>
          </cell>
        </row>
        <row r="338">
          <cell r="B338">
            <v>0.32200000000000001</v>
          </cell>
          <cell r="C338">
            <v>0</v>
          </cell>
        </row>
        <row r="339">
          <cell r="B339">
            <v>0.32300000000000001</v>
          </cell>
          <cell r="C339">
            <v>0</v>
          </cell>
        </row>
        <row r="340">
          <cell r="B340">
            <v>0.32400000000000001</v>
          </cell>
          <cell r="C340">
            <v>0</v>
          </cell>
        </row>
        <row r="341">
          <cell r="B341">
            <v>0.32500000000000001</v>
          </cell>
          <cell r="C341">
            <v>0</v>
          </cell>
        </row>
        <row r="342">
          <cell r="B342">
            <v>0.32600000000000001</v>
          </cell>
          <cell r="C342">
            <v>0</v>
          </cell>
        </row>
        <row r="343">
          <cell r="B343">
            <v>0.32700000000000001</v>
          </cell>
          <cell r="C343">
            <v>0</v>
          </cell>
        </row>
        <row r="344">
          <cell r="B344">
            <v>0.32800000000000001</v>
          </cell>
          <cell r="C344">
            <v>0</v>
          </cell>
        </row>
        <row r="345">
          <cell r="B345">
            <v>0.32900000000000001</v>
          </cell>
          <cell r="C345">
            <v>0</v>
          </cell>
        </row>
        <row r="346">
          <cell r="B346">
            <v>0.33</v>
          </cell>
          <cell r="C346">
            <v>0</v>
          </cell>
        </row>
        <row r="347">
          <cell r="B347">
            <v>0.33100000000000002</v>
          </cell>
          <cell r="C347">
            <v>0</v>
          </cell>
        </row>
        <row r="348">
          <cell r="B348">
            <v>0.33200000000000002</v>
          </cell>
          <cell r="C348">
            <v>0</v>
          </cell>
        </row>
        <row r="349">
          <cell r="B349">
            <v>0.33300000000000002</v>
          </cell>
          <cell r="C349">
            <v>0</v>
          </cell>
        </row>
        <row r="350">
          <cell r="B350">
            <v>0.33400000000000002</v>
          </cell>
          <cell r="C350">
            <v>0</v>
          </cell>
        </row>
        <row r="351">
          <cell r="B351">
            <v>0.33500000000000002</v>
          </cell>
          <cell r="C351">
            <v>0</v>
          </cell>
        </row>
        <row r="352">
          <cell r="B352">
            <v>0.33600000000000002</v>
          </cell>
          <cell r="C352">
            <v>0</v>
          </cell>
        </row>
        <row r="353">
          <cell r="B353">
            <v>0.33700000000000002</v>
          </cell>
          <cell r="C353">
            <v>0</v>
          </cell>
        </row>
        <row r="354">
          <cell r="B354">
            <v>0.33800000000000002</v>
          </cell>
          <cell r="C354">
            <v>0</v>
          </cell>
        </row>
        <row r="355">
          <cell r="B355">
            <v>0.33900000000000002</v>
          </cell>
          <cell r="C355">
            <v>0</v>
          </cell>
        </row>
        <row r="356">
          <cell r="B356">
            <v>0.34</v>
          </cell>
          <cell r="C356">
            <v>0</v>
          </cell>
        </row>
        <row r="357">
          <cell r="B357">
            <v>0.34100000000000003</v>
          </cell>
          <cell r="C357">
            <v>0</v>
          </cell>
        </row>
        <row r="358">
          <cell r="B358">
            <v>0.34200000000000003</v>
          </cell>
          <cell r="C358">
            <v>0</v>
          </cell>
        </row>
        <row r="359">
          <cell r="B359">
            <v>0.34300000000000003</v>
          </cell>
          <cell r="C359">
            <v>0</v>
          </cell>
        </row>
        <row r="360">
          <cell r="B360">
            <v>0.34399999999999997</v>
          </cell>
          <cell r="C360">
            <v>0</v>
          </cell>
        </row>
        <row r="361">
          <cell r="B361">
            <v>0.34499999999999997</v>
          </cell>
          <cell r="C361">
            <v>0</v>
          </cell>
        </row>
        <row r="362">
          <cell r="B362">
            <v>0.34599999999999997</v>
          </cell>
          <cell r="C362">
            <v>0</v>
          </cell>
        </row>
        <row r="363">
          <cell r="B363">
            <v>0.34699999999999998</v>
          </cell>
          <cell r="C363">
            <v>0</v>
          </cell>
        </row>
        <row r="364">
          <cell r="B364">
            <v>0.34799999999999998</v>
          </cell>
          <cell r="C364">
            <v>0</v>
          </cell>
        </row>
        <row r="365">
          <cell r="B365">
            <v>0.34899999999999998</v>
          </cell>
          <cell r="C365">
            <v>0</v>
          </cell>
        </row>
        <row r="366">
          <cell r="B366">
            <v>0.35</v>
          </cell>
          <cell r="C366">
            <v>0</v>
          </cell>
        </row>
        <row r="367">
          <cell r="B367">
            <v>0.35099999999999998</v>
          </cell>
          <cell r="C367">
            <v>0</v>
          </cell>
        </row>
        <row r="368">
          <cell r="B368">
            <v>0.35199999999999998</v>
          </cell>
          <cell r="C368">
            <v>0</v>
          </cell>
        </row>
        <row r="369">
          <cell r="B369">
            <v>0.35299999999999998</v>
          </cell>
          <cell r="C369">
            <v>0</v>
          </cell>
        </row>
        <row r="370">
          <cell r="B370">
            <v>0.35399999999999998</v>
          </cell>
          <cell r="C370">
            <v>0</v>
          </cell>
        </row>
        <row r="371">
          <cell r="B371">
            <v>0.35499999999999998</v>
          </cell>
          <cell r="C371">
            <v>0</v>
          </cell>
        </row>
        <row r="372">
          <cell r="B372">
            <v>0.35599999999999998</v>
          </cell>
          <cell r="C372">
            <v>0</v>
          </cell>
        </row>
        <row r="373">
          <cell r="B373">
            <v>0.35699999999999998</v>
          </cell>
          <cell r="C373">
            <v>0</v>
          </cell>
        </row>
        <row r="374">
          <cell r="B374">
            <v>0.35799999999999998</v>
          </cell>
          <cell r="C374">
            <v>0</v>
          </cell>
        </row>
        <row r="375">
          <cell r="B375">
            <v>0.35899999999999999</v>
          </cell>
          <cell r="C375">
            <v>0</v>
          </cell>
        </row>
        <row r="376">
          <cell r="B376">
            <v>0.36</v>
          </cell>
          <cell r="C376">
            <v>0</v>
          </cell>
        </row>
        <row r="377">
          <cell r="B377">
            <v>0.36099999999999999</v>
          </cell>
          <cell r="C377">
            <v>0</v>
          </cell>
        </row>
        <row r="378">
          <cell r="B378">
            <v>0.36199999999999999</v>
          </cell>
          <cell r="C378">
            <v>0</v>
          </cell>
        </row>
        <row r="379">
          <cell r="B379">
            <v>0.36299999999999999</v>
          </cell>
          <cell r="C379">
            <v>0</v>
          </cell>
        </row>
        <row r="380">
          <cell r="B380">
            <v>0.36399999999999999</v>
          </cell>
          <cell r="C380">
            <v>0</v>
          </cell>
        </row>
        <row r="381">
          <cell r="B381">
            <v>0.36499999999999999</v>
          </cell>
          <cell r="C381">
            <v>0</v>
          </cell>
        </row>
        <row r="382">
          <cell r="B382">
            <v>0.36599999999999999</v>
          </cell>
          <cell r="C382">
            <v>0</v>
          </cell>
        </row>
        <row r="383">
          <cell r="B383">
            <v>0.36699999999999999</v>
          </cell>
          <cell r="C383">
            <v>0</v>
          </cell>
        </row>
        <row r="384">
          <cell r="B384">
            <v>0.36799999999999999</v>
          </cell>
          <cell r="C384">
            <v>0</v>
          </cell>
        </row>
        <row r="385">
          <cell r="B385">
            <v>0.36899999999999999</v>
          </cell>
          <cell r="C385">
            <v>0</v>
          </cell>
        </row>
        <row r="386">
          <cell r="B386">
            <v>0.37</v>
          </cell>
          <cell r="C386">
            <v>0</v>
          </cell>
        </row>
        <row r="387">
          <cell r="B387">
            <v>0.371</v>
          </cell>
          <cell r="C387">
            <v>0</v>
          </cell>
        </row>
        <row r="388">
          <cell r="B388">
            <v>0.372</v>
          </cell>
          <cell r="C388">
            <v>0</v>
          </cell>
        </row>
        <row r="389">
          <cell r="B389">
            <v>0.373</v>
          </cell>
          <cell r="C389">
            <v>0</v>
          </cell>
        </row>
        <row r="390">
          <cell r="B390">
            <v>0.374</v>
          </cell>
          <cell r="C390">
            <v>0</v>
          </cell>
        </row>
        <row r="391">
          <cell r="B391">
            <v>0.375</v>
          </cell>
          <cell r="C391">
            <v>0</v>
          </cell>
        </row>
        <row r="392">
          <cell r="B392">
            <v>0.376</v>
          </cell>
          <cell r="C392">
            <v>0</v>
          </cell>
        </row>
        <row r="393">
          <cell r="B393">
            <v>0.377</v>
          </cell>
          <cell r="C393">
            <v>0</v>
          </cell>
        </row>
        <row r="394">
          <cell r="B394">
            <v>0.378</v>
          </cell>
          <cell r="C394">
            <v>0</v>
          </cell>
        </row>
        <row r="395">
          <cell r="B395">
            <v>0.379</v>
          </cell>
          <cell r="C395">
            <v>0</v>
          </cell>
        </row>
        <row r="396">
          <cell r="B396">
            <v>0.38</v>
          </cell>
          <cell r="C396">
            <v>0</v>
          </cell>
        </row>
        <row r="397">
          <cell r="B397">
            <v>0.38100000000000001</v>
          </cell>
          <cell r="C397">
            <v>0</v>
          </cell>
        </row>
        <row r="398">
          <cell r="B398">
            <v>0.38200000000000001</v>
          </cell>
          <cell r="C398">
            <v>0</v>
          </cell>
        </row>
        <row r="399">
          <cell r="B399">
            <v>0.38300000000000001</v>
          </cell>
          <cell r="C399">
            <v>0</v>
          </cell>
        </row>
        <row r="400">
          <cell r="B400">
            <v>0.38400000000000001</v>
          </cell>
          <cell r="C400">
            <v>0</v>
          </cell>
        </row>
        <row r="401">
          <cell r="B401">
            <v>0.38500000000000001</v>
          </cell>
          <cell r="C401">
            <v>0</v>
          </cell>
        </row>
        <row r="402">
          <cell r="B402">
            <v>0.38600000000000001</v>
          </cell>
          <cell r="C402">
            <v>0</v>
          </cell>
        </row>
        <row r="403">
          <cell r="B403">
            <v>0.38700000000000001</v>
          </cell>
          <cell r="C403">
            <v>0</v>
          </cell>
        </row>
        <row r="404">
          <cell r="B404">
            <v>0.38800000000000001</v>
          </cell>
          <cell r="C404">
            <v>0</v>
          </cell>
        </row>
        <row r="405">
          <cell r="B405">
            <v>0.38900000000000001</v>
          </cell>
          <cell r="C405">
            <v>0</v>
          </cell>
        </row>
        <row r="406">
          <cell r="B406">
            <v>0.39</v>
          </cell>
          <cell r="C406">
            <v>0</v>
          </cell>
        </row>
        <row r="407">
          <cell r="B407">
            <v>0.39100000000000001</v>
          </cell>
          <cell r="C407">
            <v>0</v>
          </cell>
        </row>
        <row r="408">
          <cell r="B408">
            <v>0.39200000000000002</v>
          </cell>
          <cell r="C408">
            <v>0</v>
          </cell>
        </row>
        <row r="409">
          <cell r="B409">
            <v>0.39300000000000002</v>
          </cell>
          <cell r="C409">
            <v>0</v>
          </cell>
        </row>
        <row r="410">
          <cell r="B410">
            <v>0.39400000000000002</v>
          </cell>
          <cell r="C410">
            <v>0</v>
          </cell>
        </row>
        <row r="411">
          <cell r="B411">
            <v>0.39500000000000002</v>
          </cell>
          <cell r="C411">
            <v>0</v>
          </cell>
        </row>
        <row r="412">
          <cell r="B412">
            <v>0.39600000000000002</v>
          </cell>
          <cell r="C412">
            <v>0</v>
          </cell>
        </row>
        <row r="413">
          <cell r="B413">
            <v>0.39700000000000002</v>
          </cell>
          <cell r="C413">
            <v>0</v>
          </cell>
        </row>
        <row r="414">
          <cell r="B414">
            <v>0.39800000000000002</v>
          </cell>
          <cell r="C414">
            <v>0</v>
          </cell>
        </row>
        <row r="415">
          <cell r="B415">
            <v>0.39900000000000002</v>
          </cell>
          <cell r="C415">
            <v>0</v>
          </cell>
        </row>
        <row r="416">
          <cell r="B416">
            <v>0.4</v>
          </cell>
          <cell r="C416">
            <v>0</v>
          </cell>
        </row>
        <row r="417">
          <cell r="B417">
            <v>0.40100000000000002</v>
          </cell>
          <cell r="C417">
            <v>0</v>
          </cell>
        </row>
        <row r="418">
          <cell r="B418">
            <v>0.40200000000000002</v>
          </cell>
          <cell r="C418">
            <v>0</v>
          </cell>
        </row>
        <row r="419">
          <cell r="B419">
            <v>0.40300000000000002</v>
          </cell>
          <cell r="C419">
            <v>0</v>
          </cell>
        </row>
        <row r="420">
          <cell r="B420">
            <v>0.40400000000000003</v>
          </cell>
          <cell r="C420">
            <v>0</v>
          </cell>
        </row>
        <row r="421">
          <cell r="B421">
            <v>0.40500000000000003</v>
          </cell>
          <cell r="C421">
            <v>0</v>
          </cell>
        </row>
        <row r="422">
          <cell r="B422">
            <v>0.40600000000000003</v>
          </cell>
          <cell r="C422">
            <v>0</v>
          </cell>
        </row>
        <row r="423">
          <cell r="B423">
            <v>0.40699999999999997</v>
          </cell>
          <cell r="C423">
            <v>0</v>
          </cell>
        </row>
        <row r="424">
          <cell r="B424">
            <v>0.40799999999999997</v>
          </cell>
          <cell r="C424">
            <v>0</v>
          </cell>
        </row>
        <row r="425">
          <cell r="B425">
            <v>0.40899999999999997</v>
          </cell>
          <cell r="C425">
            <v>0</v>
          </cell>
        </row>
        <row r="426">
          <cell r="B426">
            <v>0.41</v>
          </cell>
          <cell r="C426">
            <v>0</v>
          </cell>
        </row>
        <row r="427">
          <cell r="B427">
            <v>0.41099999999999998</v>
          </cell>
          <cell r="C427">
            <v>0</v>
          </cell>
        </row>
        <row r="428">
          <cell r="B428">
            <v>0.41199999999999998</v>
          </cell>
          <cell r="C428">
            <v>0</v>
          </cell>
        </row>
        <row r="429">
          <cell r="B429">
            <v>0.41299999999999998</v>
          </cell>
          <cell r="C429">
            <v>0</v>
          </cell>
        </row>
        <row r="430">
          <cell r="B430">
            <v>0.41399999999999998</v>
          </cell>
          <cell r="C430">
            <v>0</v>
          </cell>
        </row>
        <row r="431">
          <cell r="B431">
            <v>0.41499999999999998</v>
          </cell>
          <cell r="C431">
            <v>0</v>
          </cell>
        </row>
        <row r="432">
          <cell r="B432">
            <v>0.41599999999999998</v>
          </cell>
          <cell r="C432">
            <v>0</v>
          </cell>
        </row>
        <row r="433">
          <cell r="B433">
            <v>0.41699999999999998</v>
          </cell>
          <cell r="C433">
            <v>0</v>
          </cell>
        </row>
        <row r="434">
          <cell r="B434">
            <v>0.41799999999999998</v>
          </cell>
          <cell r="C434">
            <v>0</v>
          </cell>
        </row>
        <row r="435">
          <cell r="B435">
            <v>0.41899999999999998</v>
          </cell>
          <cell r="C435">
            <v>0</v>
          </cell>
        </row>
        <row r="436">
          <cell r="B436">
            <v>0.42</v>
          </cell>
          <cell r="C436">
            <v>0</v>
          </cell>
        </row>
        <row r="437">
          <cell r="B437">
            <v>0.42099999999999999</v>
          </cell>
          <cell r="C437">
            <v>0</v>
          </cell>
        </row>
        <row r="438">
          <cell r="B438">
            <v>0.42199999999999999</v>
          </cell>
          <cell r="C438">
            <v>0</v>
          </cell>
        </row>
        <row r="439">
          <cell r="B439">
            <v>0.42299999999999999</v>
          </cell>
          <cell r="C439">
            <v>0</v>
          </cell>
        </row>
        <row r="440">
          <cell r="B440">
            <v>0.42399999999999999</v>
          </cell>
          <cell r="C440">
            <v>0</v>
          </cell>
        </row>
        <row r="441">
          <cell r="B441">
            <v>0.42499999999999999</v>
          </cell>
          <cell r="C441">
            <v>0</v>
          </cell>
        </row>
        <row r="442">
          <cell r="B442">
            <v>0.42599999999999999</v>
          </cell>
          <cell r="C442">
            <v>0</v>
          </cell>
        </row>
        <row r="443">
          <cell r="B443">
            <v>0.42699999999999999</v>
          </cell>
          <cell r="C443">
            <v>0</v>
          </cell>
        </row>
        <row r="444">
          <cell r="B444">
            <v>0.42799999999999999</v>
          </cell>
          <cell r="C444">
            <v>0</v>
          </cell>
        </row>
        <row r="445">
          <cell r="B445">
            <v>0.42899999999999999</v>
          </cell>
          <cell r="C445">
            <v>0</v>
          </cell>
        </row>
        <row r="446">
          <cell r="B446">
            <v>0.43</v>
          </cell>
          <cell r="C446">
            <v>0</v>
          </cell>
        </row>
        <row r="447">
          <cell r="B447">
            <v>0.43099999999999999</v>
          </cell>
          <cell r="C447">
            <v>0</v>
          </cell>
        </row>
        <row r="448">
          <cell r="B448">
            <v>0.432</v>
          </cell>
          <cell r="C448">
            <v>0</v>
          </cell>
        </row>
        <row r="449">
          <cell r="B449">
            <v>0.433</v>
          </cell>
          <cell r="C449">
            <v>0</v>
          </cell>
        </row>
        <row r="450">
          <cell r="B450">
            <v>0.434</v>
          </cell>
          <cell r="C450">
            <v>0</v>
          </cell>
        </row>
        <row r="451">
          <cell r="B451">
            <v>0.435</v>
          </cell>
          <cell r="C451">
            <v>0</v>
          </cell>
        </row>
        <row r="452">
          <cell r="B452">
            <v>0.436</v>
          </cell>
          <cell r="C452">
            <v>0</v>
          </cell>
        </row>
        <row r="453">
          <cell r="B453">
            <v>0.437</v>
          </cell>
          <cell r="C453">
            <v>0</v>
          </cell>
        </row>
        <row r="454">
          <cell r="B454">
            <v>0.438</v>
          </cell>
          <cell r="C454">
            <v>0</v>
          </cell>
        </row>
        <row r="455">
          <cell r="B455">
            <v>0.439</v>
          </cell>
          <cell r="C455">
            <v>0</v>
          </cell>
        </row>
        <row r="456">
          <cell r="B456">
            <v>0.44</v>
          </cell>
          <cell r="C456">
            <v>0</v>
          </cell>
        </row>
        <row r="457">
          <cell r="B457">
            <v>0.441</v>
          </cell>
          <cell r="C457">
            <v>0</v>
          </cell>
        </row>
        <row r="458">
          <cell r="B458">
            <v>0.442</v>
          </cell>
          <cell r="C458">
            <v>0</v>
          </cell>
        </row>
        <row r="459">
          <cell r="B459">
            <v>0.443</v>
          </cell>
          <cell r="C459">
            <v>0</v>
          </cell>
        </row>
        <row r="460">
          <cell r="B460">
            <v>0.44400000000000001</v>
          </cell>
          <cell r="C460">
            <v>0</v>
          </cell>
        </row>
        <row r="461">
          <cell r="B461">
            <v>0.44500000000000001</v>
          </cell>
          <cell r="C461">
            <v>0</v>
          </cell>
        </row>
        <row r="462">
          <cell r="B462">
            <v>0.44600000000000001</v>
          </cell>
          <cell r="C462">
            <v>0</v>
          </cell>
        </row>
        <row r="463">
          <cell r="B463">
            <v>0.44700000000000001</v>
          </cell>
          <cell r="C463">
            <v>0</v>
          </cell>
        </row>
        <row r="464">
          <cell r="B464">
            <v>0.44800000000000001</v>
          </cell>
          <cell r="C464">
            <v>0</v>
          </cell>
        </row>
        <row r="465">
          <cell r="B465">
            <v>0.44900000000000001</v>
          </cell>
          <cell r="C465">
            <v>0</v>
          </cell>
        </row>
        <row r="466">
          <cell r="B466">
            <v>0.45</v>
          </cell>
          <cell r="C466">
            <v>0</v>
          </cell>
        </row>
        <row r="467">
          <cell r="B467">
            <v>0.45100000000000001</v>
          </cell>
          <cell r="C467">
            <v>0</v>
          </cell>
        </row>
        <row r="468">
          <cell r="B468">
            <v>0.45200000000000001</v>
          </cell>
          <cell r="C468">
            <v>0</v>
          </cell>
        </row>
        <row r="469">
          <cell r="B469">
            <v>0.45300000000000001</v>
          </cell>
          <cell r="C469">
            <v>0</v>
          </cell>
        </row>
        <row r="470">
          <cell r="B470">
            <v>0.45400000000000001</v>
          </cell>
          <cell r="C470">
            <v>0</v>
          </cell>
        </row>
        <row r="471">
          <cell r="B471">
            <v>0.45500000000000002</v>
          </cell>
          <cell r="C471">
            <v>0</v>
          </cell>
        </row>
        <row r="472">
          <cell r="B472">
            <v>0.45600000000000002</v>
          </cell>
          <cell r="C472">
            <v>0</v>
          </cell>
        </row>
        <row r="473">
          <cell r="B473">
            <v>0.45700000000000002</v>
          </cell>
          <cell r="C473">
            <v>0</v>
          </cell>
        </row>
        <row r="474">
          <cell r="B474">
            <v>0.45800000000000002</v>
          </cell>
          <cell r="C474">
            <v>0</v>
          </cell>
        </row>
        <row r="475">
          <cell r="B475">
            <v>0.45900000000000002</v>
          </cell>
          <cell r="C475">
            <v>0</v>
          </cell>
        </row>
        <row r="476">
          <cell r="B476">
            <v>0.46</v>
          </cell>
          <cell r="C476">
            <v>0</v>
          </cell>
        </row>
        <row r="477">
          <cell r="B477">
            <v>0.46100000000000002</v>
          </cell>
          <cell r="C477">
            <v>0</v>
          </cell>
        </row>
        <row r="478">
          <cell r="B478">
            <v>0.46200000000000002</v>
          </cell>
          <cell r="C478">
            <v>0</v>
          </cell>
        </row>
        <row r="479">
          <cell r="B479">
            <v>0.46300000000000002</v>
          </cell>
          <cell r="C479">
            <v>0</v>
          </cell>
        </row>
        <row r="480">
          <cell r="B480">
            <v>0.46400000000000002</v>
          </cell>
          <cell r="C480">
            <v>0</v>
          </cell>
        </row>
        <row r="481">
          <cell r="B481">
            <v>0.46500000000000002</v>
          </cell>
          <cell r="C481">
            <v>0</v>
          </cell>
        </row>
        <row r="482">
          <cell r="B482">
            <v>0.46600000000000003</v>
          </cell>
          <cell r="C482">
            <v>0</v>
          </cell>
        </row>
        <row r="483">
          <cell r="B483">
            <v>0.46700000000000003</v>
          </cell>
          <cell r="C483">
            <v>0</v>
          </cell>
        </row>
        <row r="484">
          <cell r="B484">
            <v>0.46800000000000003</v>
          </cell>
          <cell r="C484">
            <v>0</v>
          </cell>
        </row>
        <row r="485">
          <cell r="B485">
            <v>0.46899999999999997</v>
          </cell>
          <cell r="C485">
            <v>0</v>
          </cell>
        </row>
        <row r="486">
          <cell r="B486">
            <v>0.47</v>
          </cell>
          <cell r="C486">
            <v>0</v>
          </cell>
        </row>
        <row r="487">
          <cell r="B487">
            <v>0.47099999999999997</v>
          </cell>
          <cell r="C487">
            <v>0</v>
          </cell>
        </row>
        <row r="488">
          <cell r="B488">
            <v>0.47199999999999998</v>
          </cell>
          <cell r="C488">
            <v>0</v>
          </cell>
        </row>
        <row r="489">
          <cell r="B489">
            <v>0.47299999999999998</v>
          </cell>
          <cell r="C489">
            <v>0</v>
          </cell>
        </row>
        <row r="490">
          <cell r="B490">
            <v>0.47399999999999998</v>
          </cell>
          <cell r="C490">
            <v>0</v>
          </cell>
        </row>
        <row r="491">
          <cell r="B491">
            <v>0.47499999999999998</v>
          </cell>
          <cell r="C491">
            <v>0</v>
          </cell>
        </row>
        <row r="492">
          <cell r="B492">
            <v>0.47599999999999998</v>
          </cell>
          <cell r="C492">
            <v>0</v>
          </cell>
        </row>
        <row r="493">
          <cell r="B493">
            <v>0.47699999999999998</v>
          </cell>
          <cell r="C493">
            <v>0</v>
          </cell>
        </row>
        <row r="494">
          <cell r="B494">
            <v>0.47799999999999998</v>
          </cell>
          <cell r="C494">
            <v>0</v>
          </cell>
        </row>
        <row r="495">
          <cell r="B495">
            <v>0.47899999999999998</v>
          </cell>
          <cell r="C495">
            <v>0</v>
          </cell>
        </row>
        <row r="496">
          <cell r="B496">
            <v>0.48</v>
          </cell>
          <cell r="C496">
            <v>0</v>
          </cell>
        </row>
        <row r="497">
          <cell r="B497">
            <v>0.48099999999999998</v>
          </cell>
          <cell r="C497">
            <v>0</v>
          </cell>
        </row>
        <row r="498">
          <cell r="B498">
            <v>0.48199999999999998</v>
          </cell>
          <cell r="C498">
            <v>0</v>
          </cell>
        </row>
        <row r="499">
          <cell r="B499">
            <v>0.48299999999999998</v>
          </cell>
          <cell r="C499">
            <v>0</v>
          </cell>
        </row>
        <row r="500">
          <cell r="B500">
            <v>0.48399999999999999</v>
          </cell>
          <cell r="C500">
            <v>0</v>
          </cell>
        </row>
        <row r="501">
          <cell r="B501">
            <v>0.48499999999999999</v>
          </cell>
          <cell r="C501">
            <v>0</v>
          </cell>
        </row>
        <row r="502">
          <cell r="B502">
            <v>0.48599999999999999</v>
          </cell>
          <cell r="C502">
            <v>0</v>
          </cell>
        </row>
        <row r="503">
          <cell r="B503">
            <v>0.48699999999999999</v>
          </cell>
          <cell r="C503">
            <v>0</v>
          </cell>
        </row>
        <row r="504">
          <cell r="B504">
            <v>0.48799999999999999</v>
          </cell>
          <cell r="C504">
            <v>0</v>
          </cell>
        </row>
        <row r="505">
          <cell r="B505">
            <v>0.48899999999999999</v>
          </cell>
          <cell r="C505">
            <v>0</v>
          </cell>
        </row>
        <row r="506">
          <cell r="B506">
            <v>0.49</v>
          </cell>
          <cell r="C506">
            <v>0</v>
          </cell>
        </row>
        <row r="507">
          <cell r="B507">
            <v>0.49099999999999999</v>
          </cell>
          <cell r="C507">
            <v>0</v>
          </cell>
        </row>
        <row r="508">
          <cell r="B508">
            <v>0.49199999999999999</v>
          </cell>
          <cell r="C508">
            <v>0</v>
          </cell>
        </row>
        <row r="509">
          <cell r="B509">
            <v>0.49299999999999999</v>
          </cell>
          <cell r="C509">
            <v>0</v>
          </cell>
        </row>
        <row r="510">
          <cell r="B510">
            <v>0.49399999999999999</v>
          </cell>
          <cell r="C510">
            <v>0</v>
          </cell>
        </row>
        <row r="511">
          <cell r="B511">
            <v>0.495</v>
          </cell>
          <cell r="C511">
            <v>0</v>
          </cell>
        </row>
        <row r="512">
          <cell r="B512">
            <v>0.496</v>
          </cell>
          <cell r="C512">
            <v>0</v>
          </cell>
        </row>
        <row r="513">
          <cell r="B513">
            <v>0.497</v>
          </cell>
          <cell r="C513">
            <v>0</v>
          </cell>
        </row>
        <row r="514">
          <cell r="B514">
            <v>0.498</v>
          </cell>
          <cell r="C514">
            <v>0</v>
          </cell>
        </row>
        <row r="515">
          <cell r="B515">
            <v>0.499</v>
          </cell>
          <cell r="C515">
            <v>0</v>
          </cell>
        </row>
        <row r="516">
          <cell r="B516">
            <v>0.5</v>
          </cell>
          <cell r="C516">
            <v>0</v>
          </cell>
        </row>
        <row r="517">
          <cell r="B517">
            <v>0.501</v>
          </cell>
          <cell r="C517">
            <v>0</v>
          </cell>
        </row>
        <row r="518">
          <cell r="B518">
            <v>0.502</v>
          </cell>
          <cell r="C518">
            <v>0</v>
          </cell>
        </row>
        <row r="519">
          <cell r="B519">
            <v>0.503</v>
          </cell>
          <cell r="C519">
            <v>0</v>
          </cell>
        </row>
        <row r="520">
          <cell r="B520">
            <v>0.504</v>
          </cell>
          <cell r="C520">
            <v>0</v>
          </cell>
        </row>
        <row r="521">
          <cell r="B521">
            <v>0.505</v>
          </cell>
          <cell r="C521">
            <v>0</v>
          </cell>
        </row>
        <row r="522">
          <cell r="B522">
            <v>0.50600000000000001</v>
          </cell>
          <cell r="C522">
            <v>0</v>
          </cell>
        </row>
        <row r="523">
          <cell r="B523">
            <v>0.50700000000000001</v>
          </cell>
          <cell r="C523">
            <v>0</v>
          </cell>
        </row>
        <row r="524">
          <cell r="B524">
            <v>0.50800000000000001</v>
          </cell>
          <cell r="C524">
            <v>0</v>
          </cell>
        </row>
        <row r="525">
          <cell r="B525">
            <v>0.50900000000000001</v>
          </cell>
          <cell r="C525">
            <v>0</v>
          </cell>
        </row>
        <row r="526">
          <cell r="B526">
            <v>0.51</v>
          </cell>
          <cell r="C526">
            <v>0</v>
          </cell>
        </row>
        <row r="527">
          <cell r="B527">
            <v>0.51100000000000001</v>
          </cell>
          <cell r="C527">
            <v>0</v>
          </cell>
        </row>
        <row r="528">
          <cell r="B528">
            <v>0.51200000000000001</v>
          </cell>
          <cell r="C528">
            <v>0</v>
          </cell>
        </row>
        <row r="529">
          <cell r="B529">
            <v>0.51300000000000001</v>
          </cell>
          <cell r="C529">
            <v>0</v>
          </cell>
        </row>
        <row r="530">
          <cell r="B530">
            <v>0.51400000000000001</v>
          </cell>
          <cell r="C530">
            <v>0</v>
          </cell>
        </row>
        <row r="531">
          <cell r="B531">
            <v>0.51500000000000001</v>
          </cell>
          <cell r="C531">
            <v>0</v>
          </cell>
        </row>
        <row r="532">
          <cell r="B532">
            <v>0.51600000000000001</v>
          </cell>
          <cell r="C532">
            <v>0</v>
          </cell>
        </row>
        <row r="533">
          <cell r="B533">
            <v>0.51700000000000002</v>
          </cell>
          <cell r="C533">
            <v>0</v>
          </cell>
        </row>
        <row r="534">
          <cell r="B534">
            <v>0.51800000000000002</v>
          </cell>
          <cell r="C534">
            <v>0</v>
          </cell>
        </row>
        <row r="535">
          <cell r="B535">
            <v>0.51900000000000002</v>
          </cell>
          <cell r="C535">
            <v>0</v>
          </cell>
        </row>
        <row r="536">
          <cell r="B536">
            <v>0.52</v>
          </cell>
          <cell r="C536">
            <v>0</v>
          </cell>
        </row>
        <row r="537">
          <cell r="B537">
            <v>0.52100000000000002</v>
          </cell>
          <cell r="C537">
            <v>0</v>
          </cell>
        </row>
        <row r="538">
          <cell r="B538">
            <v>0.52200000000000002</v>
          </cell>
          <cell r="C538">
            <v>0</v>
          </cell>
        </row>
        <row r="539">
          <cell r="B539">
            <v>0.52300000000000002</v>
          </cell>
          <cell r="C539">
            <v>0</v>
          </cell>
        </row>
        <row r="540">
          <cell r="B540">
            <v>0.52400000000000002</v>
          </cell>
          <cell r="C540">
            <v>0</v>
          </cell>
        </row>
        <row r="541">
          <cell r="B541">
            <v>0.52500000000000002</v>
          </cell>
          <cell r="C541">
            <v>0</v>
          </cell>
        </row>
        <row r="542">
          <cell r="B542">
            <v>0.52600000000000002</v>
          </cell>
          <cell r="C542">
            <v>0</v>
          </cell>
        </row>
        <row r="543">
          <cell r="B543">
            <v>0.52700000000000002</v>
          </cell>
          <cell r="C543">
            <v>0</v>
          </cell>
        </row>
        <row r="544">
          <cell r="B544">
            <v>0.52800000000000002</v>
          </cell>
          <cell r="C544">
            <v>0</v>
          </cell>
        </row>
        <row r="545">
          <cell r="B545">
            <v>0.52900000000000003</v>
          </cell>
          <cell r="C545">
            <v>0</v>
          </cell>
        </row>
        <row r="546">
          <cell r="B546">
            <v>0.53</v>
          </cell>
          <cell r="C546">
            <v>0</v>
          </cell>
        </row>
        <row r="547">
          <cell r="B547">
            <v>0.53100000000000003</v>
          </cell>
          <cell r="C547">
            <v>0</v>
          </cell>
        </row>
        <row r="548">
          <cell r="B548">
            <v>0.53200000000000003</v>
          </cell>
          <cell r="C548">
            <v>0</v>
          </cell>
        </row>
        <row r="549">
          <cell r="B549">
            <v>0.53300000000000003</v>
          </cell>
          <cell r="C549">
            <v>0</v>
          </cell>
        </row>
        <row r="550">
          <cell r="B550">
            <v>0.53400000000000003</v>
          </cell>
          <cell r="C550">
            <v>0</v>
          </cell>
        </row>
        <row r="551">
          <cell r="B551">
            <v>0.53500000000000003</v>
          </cell>
          <cell r="C551">
            <v>0</v>
          </cell>
        </row>
        <row r="552">
          <cell r="B552">
            <v>0.53600000000000003</v>
          </cell>
          <cell r="C552">
            <v>0</v>
          </cell>
        </row>
        <row r="553">
          <cell r="B553">
            <v>0.53700000000000003</v>
          </cell>
          <cell r="C553">
            <v>0</v>
          </cell>
        </row>
        <row r="554">
          <cell r="B554">
            <v>0.53800000000000003</v>
          </cell>
          <cell r="C554">
            <v>0</v>
          </cell>
        </row>
        <row r="555">
          <cell r="B555">
            <v>0.53900000000000003</v>
          </cell>
          <cell r="C555">
            <v>0</v>
          </cell>
        </row>
        <row r="556">
          <cell r="B556">
            <v>0.54</v>
          </cell>
          <cell r="C556">
            <v>0</v>
          </cell>
        </row>
        <row r="557">
          <cell r="B557">
            <v>0.54100000000000004</v>
          </cell>
          <cell r="C557">
            <v>0</v>
          </cell>
        </row>
        <row r="558">
          <cell r="B558">
            <v>0.54200000000000004</v>
          </cell>
          <cell r="C558">
            <v>0</v>
          </cell>
        </row>
        <row r="559">
          <cell r="B559">
            <v>0.54300000000000004</v>
          </cell>
          <cell r="C559">
            <v>0</v>
          </cell>
        </row>
        <row r="560">
          <cell r="B560">
            <v>0.54400000000000004</v>
          </cell>
          <cell r="C560">
            <v>0</v>
          </cell>
        </row>
        <row r="561">
          <cell r="B561">
            <v>0.54500000000000004</v>
          </cell>
          <cell r="C561">
            <v>0</v>
          </cell>
        </row>
        <row r="562">
          <cell r="B562">
            <v>0.54600000000000004</v>
          </cell>
          <cell r="C562">
            <v>0</v>
          </cell>
        </row>
        <row r="563">
          <cell r="B563">
            <v>0.54700000000000004</v>
          </cell>
          <cell r="C563">
            <v>0</v>
          </cell>
        </row>
        <row r="564">
          <cell r="B564">
            <v>0.54800000000000004</v>
          </cell>
          <cell r="C564">
            <v>0</v>
          </cell>
        </row>
        <row r="565">
          <cell r="B565">
            <v>0.54900000000000004</v>
          </cell>
          <cell r="C565">
            <v>0</v>
          </cell>
        </row>
        <row r="566">
          <cell r="B566">
            <v>0.55000000000000004</v>
          </cell>
          <cell r="C566">
            <v>0</v>
          </cell>
        </row>
        <row r="567">
          <cell r="B567">
            <v>0.55100000000000005</v>
          </cell>
          <cell r="C567">
            <v>0</v>
          </cell>
        </row>
        <row r="568">
          <cell r="B568">
            <v>0.55200000000000005</v>
          </cell>
          <cell r="C568">
            <v>0</v>
          </cell>
        </row>
        <row r="569">
          <cell r="B569">
            <v>0.55300000000000005</v>
          </cell>
          <cell r="C569">
            <v>0</v>
          </cell>
        </row>
        <row r="570">
          <cell r="B570">
            <v>0.55400000000000005</v>
          </cell>
          <cell r="C570">
            <v>0</v>
          </cell>
        </row>
        <row r="571">
          <cell r="B571">
            <v>0.55500000000000005</v>
          </cell>
          <cell r="C571">
            <v>0</v>
          </cell>
        </row>
        <row r="572">
          <cell r="B572">
            <v>0.55600000000000005</v>
          </cell>
          <cell r="C572">
            <v>0</v>
          </cell>
        </row>
        <row r="573">
          <cell r="B573">
            <v>0.55700000000000005</v>
          </cell>
          <cell r="C573">
            <v>0</v>
          </cell>
        </row>
        <row r="574">
          <cell r="B574">
            <v>0.55800000000000005</v>
          </cell>
          <cell r="C574">
            <v>0</v>
          </cell>
        </row>
        <row r="575">
          <cell r="B575">
            <v>0.55900000000000005</v>
          </cell>
          <cell r="C575">
            <v>0</v>
          </cell>
        </row>
        <row r="576">
          <cell r="B576">
            <v>0.56000000000000005</v>
          </cell>
          <cell r="C576">
            <v>0</v>
          </cell>
        </row>
        <row r="577">
          <cell r="B577">
            <v>0.56100000000000005</v>
          </cell>
          <cell r="C577">
            <v>0</v>
          </cell>
        </row>
        <row r="578">
          <cell r="B578">
            <v>0.56200000000000006</v>
          </cell>
          <cell r="C578">
            <v>0</v>
          </cell>
        </row>
        <row r="579">
          <cell r="B579">
            <v>0.56299999999999994</v>
          </cell>
          <cell r="C579">
            <v>0</v>
          </cell>
        </row>
        <row r="580">
          <cell r="B580">
            <v>0.56399999999999995</v>
          </cell>
          <cell r="C580">
            <v>0</v>
          </cell>
        </row>
        <row r="581">
          <cell r="B581">
            <v>0.56499999999999995</v>
          </cell>
          <cell r="C581">
            <v>0</v>
          </cell>
        </row>
        <row r="582">
          <cell r="B582">
            <v>0.56599999999999995</v>
          </cell>
          <cell r="C582">
            <v>0</v>
          </cell>
        </row>
        <row r="583">
          <cell r="B583">
            <v>0.56699999999999995</v>
          </cell>
          <cell r="C583">
            <v>0</v>
          </cell>
        </row>
        <row r="584">
          <cell r="B584">
            <v>0.56799999999999995</v>
          </cell>
          <cell r="C584">
            <v>0</v>
          </cell>
        </row>
        <row r="585">
          <cell r="B585">
            <v>0.56899999999999995</v>
          </cell>
          <cell r="C585">
            <v>0</v>
          </cell>
        </row>
        <row r="586">
          <cell r="B586">
            <v>0.56999999999999995</v>
          </cell>
          <cell r="C586">
            <v>0</v>
          </cell>
        </row>
        <row r="587">
          <cell r="B587">
            <v>0.57099999999999995</v>
          </cell>
          <cell r="C587">
            <v>0</v>
          </cell>
        </row>
        <row r="588">
          <cell r="B588">
            <v>0.57199999999999995</v>
          </cell>
          <cell r="C588">
            <v>0</v>
          </cell>
        </row>
        <row r="589">
          <cell r="B589">
            <v>0.57299999999999995</v>
          </cell>
          <cell r="C589">
            <v>0</v>
          </cell>
        </row>
        <row r="590">
          <cell r="B590">
            <v>0.57399999999999995</v>
          </cell>
          <cell r="C590">
            <v>0</v>
          </cell>
        </row>
        <row r="591">
          <cell r="B591">
            <v>0.57499999999999996</v>
          </cell>
          <cell r="C591">
            <v>0</v>
          </cell>
        </row>
        <row r="592">
          <cell r="B592">
            <v>0.57599999999999996</v>
          </cell>
          <cell r="C592">
            <v>0</v>
          </cell>
        </row>
        <row r="593">
          <cell r="B593">
            <v>0.57699999999999996</v>
          </cell>
          <cell r="C593">
            <v>0</v>
          </cell>
        </row>
        <row r="594">
          <cell r="B594">
            <v>0.57799999999999996</v>
          </cell>
          <cell r="C594">
            <v>0</v>
          </cell>
        </row>
        <row r="595">
          <cell r="B595">
            <v>0.57899999999999996</v>
          </cell>
          <cell r="C595">
            <v>0</v>
          </cell>
        </row>
        <row r="596">
          <cell r="B596">
            <v>0.57999999999999996</v>
          </cell>
          <cell r="C596">
            <v>0</v>
          </cell>
        </row>
        <row r="597">
          <cell r="B597">
            <v>0.58099999999999996</v>
          </cell>
          <cell r="C597">
            <v>0</v>
          </cell>
        </row>
        <row r="598">
          <cell r="B598">
            <v>0.58199999999999996</v>
          </cell>
          <cell r="C598">
            <v>0</v>
          </cell>
        </row>
        <row r="599">
          <cell r="B599">
            <v>0.58299999999999996</v>
          </cell>
          <cell r="C599">
            <v>0</v>
          </cell>
        </row>
        <row r="600">
          <cell r="B600">
            <v>0.58399999999999996</v>
          </cell>
          <cell r="C600">
            <v>0</v>
          </cell>
        </row>
        <row r="601">
          <cell r="B601">
            <v>0.58499999999999996</v>
          </cell>
          <cell r="C601">
            <v>0</v>
          </cell>
        </row>
        <row r="602">
          <cell r="B602">
            <v>0.58599999999999997</v>
          </cell>
          <cell r="C602">
            <v>0</v>
          </cell>
        </row>
        <row r="603">
          <cell r="B603">
            <v>0.58699999999999997</v>
          </cell>
          <cell r="C603">
            <v>0</v>
          </cell>
        </row>
        <row r="604">
          <cell r="B604">
            <v>0.58799999999999997</v>
          </cell>
          <cell r="C604">
            <v>0</v>
          </cell>
        </row>
        <row r="605">
          <cell r="B605">
            <v>0.58899999999999997</v>
          </cell>
          <cell r="C605">
            <v>0</v>
          </cell>
        </row>
        <row r="606">
          <cell r="B606">
            <v>0.59</v>
          </cell>
          <cell r="C606">
            <v>0</v>
          </cell>
        </row>
        <row r="607">
          <cell r="B607">
            <v>0.59099999999999997</v>
          </cell>
          <cell r="C607">
            <v>0</v>
          </cell>
        </row>
        <row r="608">
          <cell r="B608">
            <v>0.59199999999999997</v>
          </cell>
          <cell r="C608">
            <v>0</v>
          </cell>
        </row>
        <row r="609">
          <cell r="B609">
            <v>0.59299999999999997</v>
          </cell>
          <cell r="C609">
            <v>0</v>
          </cell>
        </row>
        <row r="610">
          <cell r="B610">
            <v>0.59399999999999997</v>
          </cell>
          <cell r="C610">
            <v>0</v>
          </cell>
        </row>
        <row r="611">
          <cell r="B611">
            <v>0.59499999999999997</v>
          </cell>
          <cell r="C611">
            <v>0</v>
          </cell>
        </row>
        <row r="612">
          <cell r="B612">
            <v>0.59599999999999997</v>
          </cell>
          <cell r="C612">
            <v>0</v>
          </cell>
        </row>
        <row r="613">
          <cell r="B613">
            <v>0.59699999999999998</v>
          </cell>
          <cell r="C613">
            <v>0</v>
          </cell>
        </row>
        <row r="614">
          <cell r="B614">
            <v>0.59799999999999998</v>
          </cell>
          <cell r="C614">
            <v>0</v>
          </cell>
        </row>
        <row r="615">
          <cell r="B615">
            <v>0.59899999999999998</v>
          </cell>
          <cell r="C615">
            <v>0</v>
          </cell>
        </row>
        <row r="616">
          <cell r="B616">
            <v>0.6</v>
          </cell>
          <cell r="C616">
            <v>0</v>
          </cell>
        </row>
        <row r="617">
          <cell r="B617">
            <v>0.60099999999999998</v>
          </cell>
          <cell r="C617">
            <v>0</v>
          </cell>
        </row>
        <row r="618">
          <cell r="B618">
            <v>0.60199999999999998</v>
          </cell>
          <cell r="C618">
            <v>0</v>
          </cell>
        </row>
        <row r="619">
          <cell r="B619">
            <v>0.60299999999999998</v>
          </cell>
          <cell r="C619">
            <v>0</v>
          </cell>
        </row>
        <row r="620">
          <cell r="B620">
            <v>0.60399999999999998</v>
          </cell>
          <cell r="C620">
            <v>0</v>
          </cell>
        </row>
        <row r="621">
          <cell r="B621">
            <v>0.60499999999999998</v>
          </cell>
          <cell r="C621">
            <v>0</v>
          </cell>
        </row>
        <row r="622">
          <cell r="B622">
            <v>0.60599999999999998</v>
          </cell>
          <cell r="C622">
            <v>0</v>
          </cell>
        </row>
        <row r="623">
          <cell r="B623">
            <v>0.60699999999999998</v>
          </cell>
          <cell r="C623">
            <v>0</v>
          </cell>
        </row>
        <row r="624">
          <cell r="B624">
            <v>0.60799999999999998</v>
          </cell>
          <cell r="C624">
            <v>0</v>
          </cell>
        </row>
        <row r="625">
          <cell r="B625">
            <v>0.60899999999999999</v>
          </cell>
          <cell r="C625">
            <v>0</v>
          </cell>
        </row>
        <row r="626">
          <cell r="B626">
            <v>0.61</v>
          </cell>
          <cell r="C626">
            <v>0</v>
          </cell>
        </row>
        <row r="627">
          <cell r="B627">
            <v>0.61099999999999999</v>
          </cell>
          <cell r="C627">
            <v>0</v>
          </cell>
        </row>
        <row r="628">
          <cell r="B628">
            <v>0.61199999999999999</v>
          </cell>
          <cell r="C628">
            <v>0</v>
          </cell>
        </row>
        <row r="629">
          <cell r="B629">
            <v>0.61299999999999999</v>
          </cell>
          <cell r="C629">
            <v>0</v>
          </cell>
        </row>
        <row r="630">
          <cell r="B630">
            <v>0.61399999999999999</v>
          </cell>
          <cell r="C630">
            <v>0</v>
          </cell>
        </row>
        <row r="631">
          <cell r="B631">
            <v>0.61499999999999999</v>
          </cell>
          <cell r="C631">
            <v>0</v>
          </cell>
        </row>
        <row r="632">
          <cell r="B632">
            <v>0.61599999999999999</v>
          </cell>
          <cell r="C632">
            <v>0</v>
          </cell>
        </row>
        <row r="633">
          <cell r="B633">
            <v>0.61699999999999999</v>
          </cell>
          <cell r="C633">
            <v>0</v>
          </cell>
        </row>
        <row r="634">
          <cell r="B634">
            <v>0.61799999999999999</v>
          </cell>
          <cell r="C634">
            <v>0</v>
          </cell>
        </row>
        <row r="635">
          <cell r="B635">
            <v>0.61899999999999999</v>
          </cell>
          <cell r="C635">
            <v>0</v>
          </cell>
        </row>
        <row r="636">
          <cell r="B636">
            <v>0.62</v>
          </cell>
          <cell r="C636">
            <v>0</v>
          </cell>
        </row>
        <row r="637">
          <cell r="B637">
            <v>0.621</v>
          </cell>
          <cell r="C637">
            <v>0</v>
          </cell>
        </row>
        <row r="638">
          <cell r="B638">
            <v>0.622</v>
          </cell>
          <cell r="C638">
            <v>0</v>
          </cell>
        </row>
        <row r="639">
          <cell r="B639">
            <v>0.623</v>
          </cell>
          <cell r="C639">
            <v>0</v>
          </cell>
        </row>
        <row r="640">
          <cell r="B640">
            <v>0.624</v>
          </cell>
          <cell r="C640">
            <v>0</v>
          </cell>
        </row>
        <row r="641">
          <cell r="B641">
            <v>0.625</v>
          </cell>
          <cell r="C641">
            <v>0</v>
          </cell>
        </row>
        <row r="642">
          <cell r="B642">
            <v>0.626</v>
          </cell>
          <cell r="C642">
            <v>0</v>
          </cell>
        </row>
        <row r="643">
          <cell r="B643">
            <v>0.627</v>
          </cell>
          <cell r="C643">
            <v>0</v>
          </cell>
        </row>
        <row r="644">
          <cell r="B644">
            <v>0.628</v>
          </cell>
          <cell r="C644">
            <v>0</v>
          </cell>
        </row>
        <row r="645">
          <cell r="B645">
            <v>0.629</v>
          </cell>
          <cell r="C645">
            <v>0</v>
          </cell>
        </row>
        <row r="646">
          <cell r="B646">
            <v>0.63</v>
          </cell>
          <cell r="C646">
            <v>0</v>
          </cell>
        </row>
        <row r="647">
          <cell r="B647">
            <v>0.63100000000000001</v>
          </cell>
          <cell r="C647">
            <v>0</v>
          </cell>
        </row>
        <row r="648">
          <cell r="B648">
            <v>0.63200000000000001</v>
          </cell>
          <cell r="C648">
            <v>0</v>
          </cell>
        </row>
        <row r="649">
          <cell r="B649">
            <v>0.63300000000000001</v>
          </cell>
          <cell r="C649">
            <v>0</v>
          </cell>
        </row>
        <row r="650">
          <cell r="B650">
            <v>0.63400000000000001</v>
          </cell>
          <cell r="C650">
            <v>0</v>
          </cell>
        </row>
        <row r="651">
          <cell r="B651">
            <v>0.63500000000000001</v>
          </cell>
          <cell r="C651">
            <v>0</v>
          </cell>
        </row>
        <row r="652">
          <cell r="B652">
            <v>0.63600000000000001</v>
          </cell>
          <cell r="C652">
            <v>0</v>
          </cell>
        </row>
        <row r="653">
          <cell r="B653">
            <v>0.63700000000000001</v>
          </cell>
          <cell r="C653">
            <v>0</v>
          </cell>
        </row>
        <row r="654">
          <cell r="B654">
            <v>0.63800000000000001</v>
          </cell>
          <cell r="C654">
            <v>0</v>
          </cell>
        </row>
        <row r="655">
          <cell r="B655">
            <v>0.63900000000000001</v>
          </cell>
          <cell r="C655">
            <v>0</v>
          </cell>
        </row>
        <row r="656">
          <cell r="B656">
            <v>0.64</v>
          </cell>
          <cell r="C656">
            <v>0</v>
          </cell>
        </row>
        <row r="657">
          <cell r="B657">
            <v>0.64100000000000001</v>
          </cell>
          <cell r="C657">
            <v>0</v>
          </cell>
        </row>
        <row r="658">
          <cell r="B658">
            <v>0.64200000000000002</v>
          </cell>
          <cell r="C658">
            <v>0</v>
          </cell>
        </row>
        <row r="659">
          <cell r="B659">
            <v>0.64300000000000002</v>
          </cell>
          <cell r="C659">
            <v>0</v>
          </cell>
        </row>
        <row r="660">
          <cell r="B660">
            <v>0.64400000000000002</v>
          </cell>
          <cell r="C660">
            <v>0</v>
          </cell>
        </row>
        <row r="661">
          <cell r="B661">
            <v>0.64500000000000002</v>
          </cell>
          <cell r="C661">
            <v>0</v>
          </cell>
        </row>
        <row r="662">
          <cell r="B662">
            <v>0.64600000000000002</v>
          </cell>
          <cell r="C662">
            <v>0</v>
          </cell>
        </row>
        <row r="663">
          <cell r="B663">
            <v>0.64700000000000002</v>
          </cell>
          <cell r="C663">
            <v>0</v>
          </cell>
        </row>
        <row r="664">
          <cell r="B664">
            <v>0.64800000000000002</v>
          </cell>
          <cell r="C664">
            <v>0</v>
          </cell>
        </row>
        <row r="665">
          <cell r="B665">
            <v>0.64900000000000002</v>
          </cell>
          <cell r="C665">
            <v>0</v>
          </cell>
        </row>
        <row r="666">
          <cell r="B666">
            <v>0.65</v>
          </cell>
          <cell r="C666">
            <v>0</v>
          </cell>
        </row>
        <row r="667">
          <cell r="B667">
            <v>0.65100000000000002</v>
          </cell>
          <cell r="C667">
            <v>0</v>
          </cell>
        </row>
        <row r="668">
          <cell r="B668">
            <v>0.65200000000000002</v>
          </cell>
          <cell r="C668">
            <v>0</v>
          </cell>
        </row>
        <row r="669">
          <cell r="B669">
            <v>0.65300000000000002</v>
          </cell>
          <cell r="C669">
            <v>0</v>
          </cell>
        </row>
        <row r="670">
          <cell r="B670">
            <v>0.65400000000000003</v>
          </cell>
          <cell r="C670">
            <v>0</v>
          </cell>
        </row>
        <row r="671">
          <cell r="B671">
            <v>0.65500000000000003</v>
          </cell>
          <cell r="C671">
            <v>0</v>
          </cell>
        </row>
        <row r="672">
          <cell r="B672">
            <v>0.65600000000000003</v>
          </cell>
          <cell r="C672">
            <v>0</v>
          </cell>
        </row>
        <row r="673">
          <cell r="B673">
            <v>0.65700000000000003</v>
          </cell>
          <cell r="C673">
            <v>0</v>
          </cell>
        </row>
        <row r="674">
          <cell r="B674">
            <v>0.65800000000000003</v>
          </cell>
          <cell r="C674">
            <v>0</v>
          </cell>
        </row>
        <row r="675">
          <cell r="B675">
            <v>0.65900000000000003</v>
          </cell>
          <cell r="C675">
            <v>0</v>
          </cell>
        </row>
        <row r="676">
          <cell r="B676">
            <v>0.66</v>
          </cell>
          <cell r="C676">
            <v>0</v>
          </cell>
        </row>
        <row r="677">
          <cell r="B677">
            <v>0.66100000000000003</v>
          </cell>
          <cell r="C677">
            <v>0</v>
          </cell>
        </row>
        <row r="678">
          <cell r="B678">
            <v>0.66200000000000003</v>
          </cell>
          <cell r="C678">
            <v>0</v>
          </cell>
        </row>
        <row r="679">
          <cell r="B679">
            <v>0.66300000000000003</v>
          </cell>
          <cell r="C679">
            <v>0</v>
          </cell>
        </row>
        <row r="680">
          <cell r="B680">
            <v>0.66400000000000003</v>
          </cell>
          <cell r="C680">
            <v>0</v>
          </cell>
        </row>
        <row r="681">
          <cell r="B681">
            <v>0.66500000000000004</v>
          </cell>
          <cell r="C681">
            <v>0</v>
          </cell>
        </row>
        <row r="682">
          <cell r="B682">
            <v>0.66600000000000004</v>
          </cell>
          <cell r="C682">
            <v>0</v>
          </cell>
        </row>
        <row r="683">
          <cell r="B683">
            <v>0.66700000000000004</v>
          </cell>
          <cell r="C683">
            <v>0</v>
          </cell>
        </row>
        <row r="684">
          <cell r="B684">
            <v>0.66800000000000004</v>
          </cell>
          <cell r="C684">
            <v>0</v>
          </cell>
        </row>
        <row r="685">
          <cell r="B685">
            <v>0.66900000000000004</v>
          </cell>
          <cell r="C685">
            <v>0</v>
          </cell>
        </row>
        <row r="686">
          <cell r="B686">
            <v>0.67</v>
          </cell>
          <cell r="C686">
            <v>0</v>
          </cell>
        </row>
        <row r="687">
          <cell r="B687">
            <v>0.67100000000000004</v>
          </cell>
          <cell r="C687">
            <v>0</v>
          </cell>
        </row>
        <row r="688">
          <cell r="B688">
            <v>0.67200000000000004</v>
          </cell>
          <cell r="C688">
            <v>0</v>
          </cell>
        </row>
        <row r="689">
          <cell r="B689">
            <v>0.67300000000000004</v>
          </cell>
          <cell r="C689">
            <v>0</v>
          </cell>
        </row>
        <row r="690">
          <cell r="B690">
            <v>0.67400000000000004</v>
          </cell>
          <cell r="C690">
            <v>0</v>
          </cell>
        </row>
        <row r="691">
          <cell r="B691">
            <v>0.67500000000000004</v>
          </cell>
          <cell r="C691">
            <v>0</v>
          </cell>
        </row>
        <row r="692">
          <cell r="B692">
            <v>0.67600000000000005</v>
          </cell>
          <cell r="C692">
            <v>0</v>
          </cell>
        </row>
        <row r="693">
          <cell r="B693">
            <v>0.67700000000000005</v>
          </cell>
          <cell r="C693">
            <v>0</v>
          </cell>
        </row>
        <row r="694">
          <cell r="B694">
            <v>0.67800000000000005</v>
          </cell>
          <cell r="C694">
            <v>0</v>
          </cell>
        </row>
        <row r="695">
          <cell r="B695">
            <v>0.67900000000000005</v>
          </cell>
          <cell r="C695">
            <v>0</v>
          </cell>
        </row>
        <row r="696">
          <cell r="B696">
            <v>0.68</v>
          </cell>
          <cell r="C696">
            <v>0</v>
          </cell>
        </row>
        <row r="697">
          <cell r="B697">
            <v>0.68100000000000005</v>
          </cell>
          <cell r="C697">
            <v>0</v>
          </cell>
        </row>
        <row r="698">
          <cell r="B698">
            <v>0.68200000000000005</v>
          </cell>
          <cell r="C698">
            <v>0</v>
          </cell>
        </row>
        <row r="699">
          <cell r="B699">
            <v>0.68300000000000005</v>
          </cell>
          <cell r="C699">
            <v>0</v>
          </cell>
        </row>
        <row r="700">
          <cell r="B700">
            <v>0.68400000000000005</v>
          </cell>
          <cell r="C700">
            <v>0</v>
          </cell>
        </row>
        <row r="701">
          <cell r="B701">
            <v>0.68500000000000005</v>
          </cell>
          <cell r="C701">
            <v>0</v>
          </cell>
        </row>
        <row r="702">
          <cell r="B702">
            <v>0.68600000000000005</v>
          </cell>
          <cell r="C702">
            <v>0</v>
          </cell>
        </row>
        <row r="703">
          <cell r="B703">
            <v>0.68700000000000006</v>
          </cell>
          <cell r="C703">
            <v>0</v>
          </cell>
        </row>
        <row r="704">
          <cell r="B704">
            <v>0.68799999999999994</v>
          </cell>
          <cell r="C704">
            <v>0</v>
          </cell>
        </row>
        <row r="705">
          <cell r="B705">
            <v>0.68899999999999995</v>
          </cell>
          <cell r="C705">
            <v>0</v>
          </cell>
        </row>
        <row r="706">
          <cell r="B706">
            <v>0.69</v>
          </cell>
          <cell r="C706">
            <v>0</v>
          </cell>
        </row>
        <row r="707">
          <cell r="B707">
            <v>0.69099999999999995</v>
          </cell>
          <cell r="C707">
            <v>0</v>
          </cell>
        </row>
        <row r="708">
          <cell r="B708">
            <v>0.69199999999999995</v>
          </cell>
          <cell r="C708">
            <v>0</v>
          </cell>
        </row>
        <row r="709">
          <cell r="B709">
            <v>0.69299999999999995</v>
          </cell>
          <cell r="C709">
            <v>0</v>
          </cell>
        </row>
        <row r="710">
          <cell r="B710">
            <v>0.69399999999999995</v>
          </cell>
          <cell r="C710">
            <v>0</v>
          </cell>
        </row>
        <row r="711">
          <cell r="B711">
            <v>0.69499999999999995</v>
          </cell>
          <cell r="C711">
            <v>0</v>
          </cell>
        </row>
        <row r="712">
          <cell r="B712">
            <v>0.69599999999999995</v>
          </cell>
          <cell r="C712">
            <v>0</v>
          </cell>
        </row>
        <row r="713">
          <cell r="B713">
            <v>0.69699999999999995</v>
          </cell>
          <cell r="C713">
            <v>0</v>
          </cell>
        </row>
        <row r="714">
          <cell r="B714">
            <v>0.69799999999999995</v>
          </cell>
          <cell r="C714">
            <v>0</v>
          </cell>
        </row>
        <row r="715">
          <cell r="B715">
            <v>0.69899999999999995</v>
          </cell>
          <cell r="C715">
            <v>0</v>
          </cell>
        </row>
        <row r="716">
          <cell r="B716">
            <v>0.7</v>
          </cell>
          <cell r="C716">
            <v>0</v>
          </cell>
        </row>
        <row r="717">
          <cell r="B717">
            <v>0.70099999999999996</v>
          </cell>
          <cell r="C717">
            <v>0</v>
          </cell>
        </row>
        <row r="718">
          <cell r="B718">
            <v>0.70199999999999996</v>
          </cell>
          <cell r="C718">
            <v>0</v>
          </cell>
        </row>
        <row r="719">
          <cell r="B719">
            <v>0.70299999999999996</v>
          </cell>
          <cell r="C719">
            <v>0</v>
          </cell>
        </row>
        <row r="720">
          <cell r="B720">
            <v>0.70399999999999996</v>
          </cell>
          <cell r="C720">
            <v>0</v>
          </cell>
        </row>
        <row r="721">
          <cell r="B721">
            <v>0.70499999999999996</v>
          </cell>
          <cell r="C721">
            <v>0</v>
          </cell>
        </row>
        <row r="722">
          <cell r="B722">
            <v>0.70599999999999996</v>
          </cell>
          <cell r="C722">
            <v>0</v>
          </cell>
        </row>
        <row r="723">
          <cell r="B723">
            <v>0.70699999999999996</v>
          </cell>
          <cell r="C723">
            <v>0</v>
          </cell>
        </row>
        <row r="724">
          <cell r="B724">
            <v>0.70799999999999996</v>
          </cell>
          <cell r="C724">
            <v>0</v>
          </cell>
        </row>
        <row r="725">
          <cell r="B725">
            <v>0.70899999999999996</v>
          </cell>
          <cell r="C725">
            <v>0</v>
          </cell>
        </row>
        <row r="726">
          <cell r="B726">
            <v>0.71</v>
          </cell>
          <cell r="C726">
            <v>0</v>
          </cell>
        </row>
        <row r="727">
          <cell r="B727">
            <v>0.71099999999999997</v>
          </cell>
          <cell r="C727">
            <v>0</v>
          </cell>
        </row>
        <row r="728">
          <cell r="B728">
            <v>0.71199999999999997</v>
          </cell>
          <cell r="C728">
            <v>0</v>
          </cell>
        </row>
        <row r="729">
          <cell r="B729">
            <v>0.71299999999999997</v>
          </cell>
          <cell r="C729">
            <v>0</v>
          </cell>
        </row>
        <row r="730">
          <cell r="B730">
            <v>0.71399999999999997</v>
          </cell>
          <cell r="C730">
            <v>0</v>
          </cell>
        </row>
        <row r="731">
          <cell r="B731">
            <v>0.71499999999999997</v>
          </cell>
          <cell r="C731">
            <v>0</v>
          </cell>
        </row>
        <row r="732">
          <cell r="B732">
            <v>0.71599999999999997</v>
          </cell>
          <cell r="C732">
            <v>0</v>
          </cell>
        </row>
        <row r="733">
          <cell r="B733">
            <v>0.71699999999999997</v>
          </cell>
          <cell r="C733">
            <v>0</v>
          </cell>
        </row>
        <row r="734">
          <cell r="B734">
            <v>0.71799999999999997</v>
          </cell>
          <cell r="C734">
            <v>0</v>
          </cell>
        </row>
        <row r="735">
          <cell r="B735">
            <v>0.71899999999999997</v>
          </cell>
          <cell r="C735">
            <v>0</v>
          </cell>
        </row>
        <row r="736">
          <cell r="B736">
            <v>0.72</v>
          </cell>
          <cell r="C736">
            <v>0</v>
          </cell>
        </row>
        <row r="737">
          <cell r="B737">
            <v>0.72099999999999997</v>
          </cell>
          <cell r="C737">
            <v>0</v>
          </cell>
        </row>
        <row r="738">
          <cell r="B738">
            <v>0.72199999999999998</v>
          </cell>
          <cell r="C738">
            <v>0</v>
          </cell>
        </row>
        <row r="739">
          <cell r="B739">
            <v>0.72299999999999998</v>
          </cell>
          <cell r="C739">
            <v>0</v>
          </cell>
        </row>
        <row r="740">
          <cell r="B740">
            <v>0.72399999999999998</v>
          </cell>
          <cell r="C740">
            <v>0</v>
          </cell>
        </row>
        <row r="741">
          <cell r="B741">
            <v>0.72499999999999998</v>
          </cell>
          <cell r="C741">
            <v>0</v>
          </cell>
        </row>
        <row r="742">
          <cell r="B742">
            <v>0.72599999999999998</v>
          </cell>
          <cell r="C742">
            <v>0</v>
          </cell>
        </row>
        <row r="743">
          <cell r="B743">
            <v>0.72699999999999998</v>
          </cell>
          <cell r="C743">
            <v>0</v>
          </cell>
        </row>
        <row r="744">
          <cell r="B744">
            <v>0.72799999999999998</v>
          </cell>
          <cell r="C744">
            <v>0</v>
          </cell>
        </row>
        <row r="745">
          <cell r="B745">
            <v>0.72899999999999998</v>
          </cell>
          <cell r="C745">
            <v>0</v>
          </cell>
        </row>
        <row r="746">
          <cell r="B746">
            <v>0.73</v>
          </cell>
          <cell r="C746">
            <v>0</v>
          </cell>
        </row>
        <row r="747">
          <cell r="B747">
            <v>0.73099999999999998</v>
          </cell>
          <cell r="C747">
            <v>0</v>
          </cell>
        </row>
        <row r="748">
          <cell r="B748">
            <v>0.73199999999999998</v>
          </cell>
          <cell r="C748">
            <v>0</v>
          </cell>
        </row>
        <row r="749">
          <cell r="B749">
            <v>0.73299999999999998</v>
          </cell>
          <cell r="C749">
            <v>0</v>
          </cell>
        </row>
        <row r="750">
          <cell r="B750">
            <v>0.73399999999999999</v>
          </cell>
          <cell r="C750">
            <v>0</v>
          </cell>
        </row>
        <row r="751">
          <cell r="B751">
            <v>0.73499999999999999</v>
          </cell>
          <cell r="C751">
            <v>0</v>
          </cell>
        </row>
        <row r="752">
          <cell r="B752">
            <v>0.73599999999999999</v>
          </cell>
          <cell r="C752">
            <v>0</v>
          </cell>
        </row>
        <row r="753">
          <cell r="B753">
            <v>0.73699999999999999</v>
          </cell>
          <cell r="C753">
            <v>0</v>
          </cell>
        </row>
        <row r="754">
          <cell r="B754">
            <v>0.73799999999999999</v>
          </cell>
          <cell r="C754">
            <v>0</v>
          </cell>
        </row>
        <row r="755">
          <cell r="B755">
            <v>0.73899999999999999</v>
          </cell>
          <cell r="C755">
            <v>0</v>
          </cell>
        </row>
        <row r="756">
          <cell r="B756">
            <v>0.74</v>
          </cell>
          <cell r="C756">
            <v>0</v>
          </cell>
        </row>
        <row r="757">
          <cell r="B757">
            <v>0.74099999999999999</v>
          </cell>
          <cell r="C757">
            <v>0</v>
          </cell>
        </row>
        <row r="758">
          <cell r="B758">
            <v>0.74199999999999999</v>
          </cell>
          <cell r="C758">
            <v>0</v>
          </cell>
        </row>
        <row r="759">
          <cell r="B759">
            <v>0.74299999999999999</v>
          </cell>
          <cell r="C759">
            <v>0</v>
          </cell>
        </row>
        <row r="760">
          <cell r="B760">
            <v>0.74399999999999999</v>
          </cell>
          <cell r="C760">
            <v>0</v>
          </cell>
        </row>
        <row r="761">
          <cell r="B761">
            <v>0.745</v>
          </cell>
          <cell r="C761">
            <v>0</v>
          </cell>
        </row>
        <row r="762">
          <cell r="B762">
            <v>0.746</v>
          </cell>
          <cell r="C762">
            <v>0</v>
          </cell>
        </row>
        <row r="763">
          <cell r="B763">
            <v>0.747</v>
          </cell>
          <cell r="C763">
            <v>0</v>
          </cell>
        </row>
        <row r="764">
          <cell r="B764">
            <v>0.748</v>
          </cell>
          <cell r="C764">
            <v>0</v>
          </cell>
        </row>
        <row r="765">
          <cell r="B765">
            <v>0.749</v>
          </cell>
          <cell r="C765">
            <v>0</v>
          </cell>
        </row>
        <row r="766">
          <cell r="B766">
            <v>0.75</v>
          </cell>
          <cell r="C766">
            <v>0</v>
          </cell>
        </row>
        <row r="767">
          <cell r="B767">
            <v>0.751</v>
          </cell>
          <cell r="C767">
            <v>0</v>
          </cell>
        </row>
        <row r="768">
          <cell r="B768">
            <v>0.752</v>
          </cell>
          <cell r="C768">
            <v>0</v>
          </cell>
        </row>
        <row r="769">
          <cell r="B769">
            <v>0.753</v>
          </cell>
          <cell r="C769">
            <v>0</v>
          </cell>
        </row>
        <row r="770">
          <cell r="B770">
            <v>0.754</v>
          </cell>
          <cell r="C770">
            <v>0</v>
          </cell>
        </row>
        <row r="771">
          <cell r="B771">
            <v>0.755</v>
          </cell>
          <cell r="C771">
            <v>0</v>
          </cell>
        </row>
        <row r="772">
          <cell r="B772">
            <v>0.75600000000000001</v>
          </cell>
          <cell r="C772">
            <v>0</v>
          </cell>
        </row>
        <row r="773">
          <cell r="B773">
            <v>0.75700000000000001</v>
          </cell>
          <cell r="C773">
            <v>0</v>
          </cell>
        </row>
        <row r="774">
          <cell r="B774">
            <v>0.75800000000000001</v>
          </cell>
          <cell r="C774">
            <v>0</v>
          </cell>
        </row>
        <row r="775">
          <cell r="B775">
            <v>0.75900000000000001</v>
          </cell>
          <cell r="C775">
            <v>0</v>
          </cell>
        </row>
        <row r="776">
          <cell r="B776">
            <v>0.76</v>
          </cell>
          <cell r="C776">
            <v>0</v>
          </cell>
        </row>
        <row r="777">
          <cell r="B777">
            <v>0.76100000000000001</v>
          </cell>
          <cell r="C777">
            <v>0</v>
          </cell>
        </row>
        <row r="778">
          <cell r="B778">
            <v>0.76200000000000001</v>
          </cell>
          <cell r="C778">
            <v>0</v>
          </cell>
        </row>
        <row r="779">
          <cell r="B779">
            <v>0.76300000000000001</v>
          </cell>
          <cell r="C779">
            <v>0</v>
          </cell>
        </row>
        <row r="780">
          <cell r="B780">
            <v>0.76400000000000001</v>
          </cell>
          <cell r="C780">
            <v>0</v>
          </cell>
        </row>
        <row r="781">
          <cell r="B781">
            <v>0.76500000000000001</v>
          </cell>
          <cell r="C781">
            <v>0</v>
          </cell>
        </row>
        <row r="782">
          <cell r="B782">
            <v>0.76600000000000001</v>
          </cell>
          <cell r="C782">
            <v>0</v>
          </cell>
        </row>
        <row r="783">
          <cell r="B783">
            <v>0.76700000000000002</v>
          </cell>
          <cell r="C783">
            <v>0</v>
          </cell>
        </row>
        <row r="784">
          <cell r="B784">
            <v>0.76800000000000002</v>
          </cell>
          <cell r="C784">
            <v>0</v>
          </cell>
        </row>
        <row r="785">
          <cell r="B785">
            <v>0.76900000000000002</v>
          </cell>
          <cell r="C785">
            <v>0</v>
          </cell>
        </row>
        <row r="786">
          <cell r="B786">
            <v>0.77</v>
          </cell>
          <cell r="C786">
            <v>0</v>
          </cell>
        </row>
        <row r="787">
          <cell r="B787">
            <v>0.77100000000000002</v>
          </cell>
          <cell r="C787">
            <v>0</v>
          </cell>
        </row>
        <row r="788">
          <cell r="B788">
            <v>0.77200000000000002</v>
          </cell>
          <cell r="C788">
            <v>0</v>
          </cell>
        </row>
        <row r="789">
          <cell r="B789">
            <v>0.77300000000000002</v>
          </cell>
          <cell r="C789">
            <v>0</v>
          </cell>
        </row>
        <row r="790">
          <cell r="B790">
            <v>0.77400000000000002</v>
          </cell>
          <cell r="C790">
            <v>0</v>
          </cell>
        </row>
        <row r="791">
          <cell r="B791">
            <v>0.77500000000000002</v>
          </cell>
          <cell r="C791">
            <v>0</v>
          </cell>
        </row>
        <row r="792">
          <cell r="B792">
            <v>0.77600000000000002</v>
          </cell>
          <cell r="C792">
            <v>0</v>
          </cell>
        </row>
        <row r="793">
          <cell r="B793">
            <v>0.77700000000000002</v>
          </cell>
          <cell r="C793">
            <v>0</v>
          </cell>
        </row>
        <row r="794">
          <cell r="B794">
            <v>0.77800000000000002</v>
          </cell>
          <cell r="C794">
            <v>0</v>
          </cell>
        </row>
        <row r="795">
          <cell r="B795">
            <v>0.77900000000000003</v>
          </cell>
          <cell r="C795">
            <v>0</v>
          </cell>
        </row>
        <row r="796">
          <cell r="B796">
            <v>0.78</v>
          </cell>
          <cell r="C796">
            <v>0</v>
          </cell>
        </row>
        <row r="797">
          <cell r="B797">
            <v>0.78100000000000003</v>
          </cell>
          <cell r="C797">
            <v>0</v>
          </cell>
        </row>
        <row r="798">
          <cell r="B798">
            <v>0.78200000000000003</v>
          </cell>
          <cell r="C798">
            <v>0</v>
          </cell>
        </row>
        <row r="799">
          <cell r="B799">
            <v>0.78300000000000003</v>
          </cell>
          <cell r="C799">
            <v>0</v>
          </cell>
        </row>
        <row r="800">
          <cell r="B800">
            <v>0.78400000000000003</v>
          </cell>
          <cell r="C800">
            <v>0</v>
          </cell>
        </row>
        <row r="801">
          <cell r="B801">
            <v>0.78500000000000003</v>
          </cell>
          <cell r="C801">
            <v>0</v>
          </cell>
        </row>
        <row r="802">
          <cell r="B802">
            <v>0.78600000000000003</v>
          </cell>
          <cell r="C802">
            <v>0</v>
          </cell>
        </row>
        <row r="803">
          <cell r="B803">
            <v>0.78700000000000003</v>
          </cell>
          <cell r="C803">
            <v>0</v>
          </cell>
        </row>
        <row r="804">
          <cell r="B804">
            <v>0.78800000000000003</v>
          </cell>
          <cell r="C804">
            <v>0</v>
          </cell>
        </row>
        <row r="805">
          <cell r="B805">
            <v>0.78900000000000003</v>
          </cell>
          <cell r="C805">
            <v>0</v>
          </cell>
        </row>
        <row r="806">
          <cell r="B806">
            <v>0.79</v>
          </cell>
          <cell r="C806">
            <v>0</v>
          </cell>
        </row>
        <row r="807">
          <cell r="B807">
            <v>0.79100000000000004</v>
          </cell>
          <cell r="C807">
            <v>0</v>
          </cell>
        </row>
        <row r="808">
          <cell r="B808">
            <v>0.79200000000000004</v>
          </cell>
          <cell r="C808">
            <v>0</v>
          </cell>
        </row>
        <row r="809">
          <cell r="B809">
            <v>0.79300000000000004</v>
          </cell>
          <cell r="C809">
            <v>0</v>
          </cell>
        </row>
        <row r="810">
          <cell r="B810">
            <v>0.79400000000000004</v>
          </cell>
          <cell r="C810">
            <v>0</v>
          </cell>
        </row>
        <row r="811">
          <cell r="B811">
            <v>0.79500000000000004</v>
          </cell>
          <cell r="C811">
            <v>0</v>
          </cell>
        </row>
        <row r="812">
          <cell r="B812">
            <v>0.79600000000000004</v>
          </cell>
          <cell r="C812">
            <v>0</v>
          </cell>
        </row>
        <row r="813">
          <cell r="B813">
            <v>0.79700000000000004</v>
          </cell>
          <cell r="C813">
            <v>0</v>
          </cell>
        </row>
        <row r="814">
          <cell r="B814">
            <v>0.79800000000000004</v>
          </cell>
          <cell r="C814">
            <v>0</v>
          </cell>
        </row>
        <row r="815">
          <cell r="B815">
            <v>0.79900000000000004</v>
          </cell>
          <cell r="C815">
            <v>0</v>
          </cell>
        </row>
        <row r="816">
          <cell r="B816">
            <v>0.8</v>
          </cell>
          <cell r="C816">
            <v>0</v>
          </cell>
        </row>
        <row r="817">
          <cell r="B817">
            <v>0.80100000000000005</v>
          </cell>
          <cell r="C817">
            <v>0</v>
          </cell>
        </row>
        <row r="818">
          <cell r="B818">
            <v>0.80200000000000005</v>
          </cell>
          <cell r="C818">
            <v>0</v>
          </cell>
        </row>
        <row r="819">
          <cell r="B819">
            <v>0.80300000000000005</v>
          </cell>
          <cell r="C819">
            <v>0</v>
          </cell>
        </row>
        <row r="820">
          <cell r="B820">
            <v>0.80400000000000005</v>
          </cell>
          <cell r="C820">
            <v>0</v>
          </cell>
        </row>
        <row r="821">
          <cell r="B821">
            <v>0.80500000000000005</v>
          </cell>
          <cell r="C821">
            <v>0</v>
          </cell>
        </row>
        <row r="822">
          <cell r="B822">
            <v>0.80600000000000005</v>
          </cell>
          <cell r="C822">
            <v>0</v>
          </cell>
        </row>
        <row r="823">
          <cell r="B823">
            <v>0.80700000000000005</v>
          </cell>
          <cell r="C823">
            <v>0</v>
          </cell>
        </row>
        <row r="824">
          <cell r="B824">
            <v>0.80800000000000005</v>
          </cell>
          <cell r="C824">
            <v>0</v>
          </cell>
        </row>
        <row r="825">
          <cell r="B825">
            <v>0.80900000000000005</v>
          </cell>
          <cell r="C825">
            <v>0</v>
          </cell>
        </row>
        <row r="826">
          <cell r="B826">
            <v>0.81</v>
          </cell>
          <cell r="C826">
            <v>0</v>
          </cell>
        </row>
        <row r="827">
          <cell r="B827">
            <v>0.81100000000000005</v>
          </cell>
          <cell r="C827">
            <v>0</v>
          </cell>
        </row>
        <row r="828">
          <cell r="B828">
            <v>0.81200000000000006</v>
          </cell>
          <cell r="C828">
            <v>0</v>
          </cell>
        </row>
        <row r="829">
          <cell r="B829">
            <v>0.81299999999999994</v>
          </cell>
          <cell r="C829">
            <v>0</v>
          </cell>
        </row>
        <row r="830">
          <cell r="B830">
            <v>0.81399999999999995</v>
          </cell>
          <cell r="C830">
            <v>0</v>
          </cell>
        </row>
        <row r="831">
          <cell r="B831">
            <v>0.81499999999999995</v>
          </cell>
          <cell r="C831">
            <v>0</v>
          </cell>
        </row>
        <row r="832">
          <cell r="B832">
            <v>0.81599999999999995</v>
          </cell>
          <cell r="C832">
            <v>0</v>
          </cell>
        </row>
        <row r="833">
          <cell r="B833">
            <v>0.81699999999999995</v>
          </cell>
          <cell r="C833">
            <v>0</v>
          </cell>
        </row>
        <row r="834">
          <cell r="B834">
            <v>0.81799999999999995</v>
          </cell>
          <cell r="C834">
            <v>0</v>
          </cell>
        </row>
        <row r="835">
          <cell r="B835">
            <v>0.81899999999999995</v>
          </cell>
          <cell r="C835">
            <v>0</v>
          </cell>
        </row>
        <row r="836">
          <cell r="B836">
            <v>0.82</v>
          </cell>
          <cell r="C836">
            <v>0</v>
          </cell>
        </row>
        <row r="837">
          <cell r="B837">
            <v>0.82099999999999995</v>
          </cell>
          <cell r="C837">
            <v>0</v>
          </cell>
        </row>
        <row r="838">
          <cell r="B838">
            <v>0.82199999999999995</v>
          </cell>
          <cell r="C838">
            <v>0</v>
          </cell>
        </row>
        <row r="839">
          <cell r="B839">
            <v>0.82299999999999995</v>
          </cell>
          <cell r="C839">
            <v>0</v>
          </cell>
        </row>
        <row r="840">
          <cell r="B840">
            <v>0.82399999999999995</v>
          </cell>
          <cell r="C840">
            <v>0</v>
          </cell>
        </row>
        <row r="841">
          <cell r="B841">
            <v>0.82499999999999996</v>
          </cell>
          <cell r="C841">
            <v>0</v>
          </cell>
        </row>
        <row r="842">
          <cell r="B842">
            <v>0.82599999999999996</v>
          </cell>
          <cell r="C842">
            <v>0</v>
          </cell>
        </row>
        <row r="843">
          <cell r="B843">
            <v>0.82699999999999996</v>
          </cell>
          <cell r="C843">
            <v>0</v>
          </cell>
        </row>
        <row r="844">
          <cell r="B844">
            <v>0.82799999999999996</v>
          </cell>
          <cell r="C844">
            <v>0</v>
          </cell>
        </row>
        <row r="845">
          <cell r="B845">
            <v>0.82899999999999996</v>
          </cell>
          <cell r="C845">
            <v>0</v>
          </cell>
        </row>
        <row r="846">
          <cell r="B846">
            <v>0.83</v>
          </cell>
          <cell r="C846">
            <v>0</v>
          </cell>
        </row>
        <row r="847">
          <cell r="B847">
            <v>0.83099999999999996</v>
          </cell>
          <cell r="C847">
            <v>0</v>
          </cell>
        </row>
        <row r="848">
          <cell r="B848">
            <v>0.83199999999999996</v>
          </cell>
          <cell r="C848">
            <v>0</v>
          </cell>
        </row>
        <row r="849">
          <cell r="B849">
            <v>0.83299999999999996</v>
          </cell>
          <cell r="C849">
            <v>0</v>
          </cell>
        </row>
        <row r="850">
          <cell r="B850">
            <v>0.83399999999999996</v>
          </cell>
          <cell r="C850">
            <v>0</v>
          </cell>
        </row>
        <row r="851">
          <cell r="B851">
            <v>0.83499999999999996</v>
          </cell>
          <cell r="C851">
            <v>0</v>
          </cell>
        </row>
        <row r="852">
          <cell r="B852">
            <v>0.83599999999999997</v>
          </cell>
          <cell r="C852">
            <v>0</v>
          </cell>
        </row>
        <row r="853">
          <cell r="B853">
            <v>0.83699999999999997</v>
          </cell>
          <cell r="C853">
            <v>0</v>
          </cell>
        </row>
        <row r="854">
          <cell r="B854">
            <v>0.83799999999999997</v>
          </cell>
          <cell r="C854">
            <v>0</v>
          </cell>
        </row>
        <row r="855">
          <cell r="B855">
            <v>0.83899999999999997</v>
          </cell>
          <cell r="C855">
            <v>0</v>
          </cell>
        </row>
        <row r="856">
          <cell r="B856">
            <v>0.84</v>
          </cell>
          <cell r="C856">
            <v>0</v>
          </cell>
        </row>
        <row r="857">
          <cell r="B857">
            <v>0.84099999999999997</v>
          </cell>
          <cell r="C857">
            <v>0</v>
          </cell>
        </row>
        <row r="858">
          <cell r="B858">
            <v>0.84199999999999997</v>
          </cell>
          <cell r="C858">
            <v>0</v>
          </cell>
        </row>
        <row r="859">
          <cell r="B859">
            <v>0.84299999999999997</v>
          </cell>
          <cell r="C859">
            <v>0</v>
          </cell>
        </row>
        <row r="860">
          <cell r="B860">
            <v>0.84399999999999997</v>
          </cell>
          <cell r="C860">
            <v>0</v>
          </cell>
        </row>
        <row r="861">
          <cell r="B861">
            <v>0.84499999999999997</v>
          </cell>
          <cell r="C861">
            <v>0</v>
          </cell>
        </row>
        <row r="862">
          <cell r="B862">
            <v>0.84599999999999997</v>
          </cell>
          <cell r="C862">
            <v>0</v>
          </cell>
        </row>
        <row r="863">
          <cell r="B863">
            <v>0.84699999999999998</v>
          </cell>
          <cell r="C863">
            <v>0</v>
          </cell>
        </row>
        <row r="864">
          <cell r="B864">
            <v>0.84799999999999998</v>
          </cell>
          <cell r="C864">
            <v>0</v>
          </cell>
        </row>
        <row r="865">
          <cell r="B865">
            <v>0.84899999999999998</v>
          </cell>
          <cell r="C865">
            <v>0</v>
          </cell>
        </row>
        <row r="866">
          <cell r="B866">
            <v>0.85</v>
          </cell>
          <cell r="C866">
            <v>0</v>
          </cell>
        </row>
        <row r="867">
          <cell r="B867">
            <v>0.85099999999999998</v>
          </cell>
          <cell r="C867">
            <v>0</v>
          </cell>
        </row>
        <row r="868">
          <cell r="B868">
            <v>0.85199999999999998</v>
          </cell>
          <cell r="C868">
            <v>0</v>
          </cell>
        </row>
        <row r="869">
          <cell r="B869">
            <v>0.85299999999999998</v>
          </cell>
          <cell r="C869">
            <v>0</v>
          </cell>
        </row>
        <row r="870">
          <cell r="B870">
            <v>0.85399999999999998</v>
          </cell>
          <cell r="C870">
            <v>0</v>
          </cell>
        </row>
        <row r="871">
          <cell r="B871">
            <v>0.85499999999999998</v>
          </cell>
          <cell r="C871">
            <v>0</v>
          </cell>
        </row>
        <row r="872">
          <cell r="B872">
            <v>0.85599999999999998</v>
          </cell>
          <cell r="C872">
            <v>0</v>
          </cell>
        </row>
        <row r="873">
          <cell r="B873">
            <v>0.85699999999999998</v>
          </cell>
          <cell r="C873">
            <v>0</v>
          </cell>
        </row>
        <row r="874">
          <cell r="B874">
            <v>0.85799999999999998</v>
          </cell>
          <cell r="C874">
            <v>0</v>
          </cell>
        </row>
        <row r="875">
          <cell r="B875">
            <v>0.85899999999999999</v>
          </cell>
          <cell r="C875">
            <v>0</v>
          </cell>
        </row>
        <row r="876">
          <cell r="B876">
            <v>0.86</v>
          </cell>
          <cell r="C876">
            <v>0</v>
          </cell>
        </row>
        <row r="877">
          <cell r="B877">
            <v>0.86099999999999999</v>
          </cell>
          <cell r="C877">
            <v>0</v>
          </cell>
        </row>
        <row r="878">
          <cell r="B878">
            <v>0.86199999999999999</v>
          </cell>
          <cell r="C878">
            <v>0</v>
          </cell>
        </row>
        <row r="879">
          <cell r="B879">
            <v>0.86299999999999999</v>
          </cell>
          <cell r="C879">
            <v>0</v>
          </cell>
        </row>
        <row r="880">
          <cell r="B880">
            <v>0.86399999999999999</v>
          </cell>
          <cell r="C880">
            <v>0</v>
          </cell>
        </row>
        <row r="881">
          <cell r="B881">
            <v>0.86499999999999999</v>
          </cell>
          <cell r="C881">
            <v>0</v>
          </cell>
        </row>
        <row r="882">
          <cell r="B882">
            <v>0.86599999999999999</v>
          </cell>
          <cell r="C882">
            <v>0</v>
          </cell>
        </row>
        <row r="883">
          <cell r="B883">
            <v>0.86699999999999999</v>
          </cell>
          <cell r="C883">
            <v>0</v>
          </cell>
        </row>
        <row r="884">
          <cell r="B884">
            <v>0.86799999999999999</v>
          </cell>
          <cell r="C884">
            <v>0</v>
          </cell>
        </row>
        <row r="885">
          <cell r="B885">
            <v>0.86899999999999999</v>
          </cell>
          <cell r="C885">
            <v>0</v>
          </cell>
        </row>
        <row r="886">
          <cell r="B886">
            <v>0.87</v>
          </cell>
          <cell r="C886">
            <v>0</v>
          </cell>
        </row>
        <row r="887">
          <cell r="B887">
            <v>0.871</v>
          </cell>
          <cell r="C887">
            <v>0</v>
          </cell>
        </row>
        <row r="888">
          <cell r="B888">
            <v>0.872</v>
          </cell>
          <cell r="C888">
            <v>0</v>
          </cell>
        </row>
        <row r="889">
          <cell r="B889">
            <v>0.873</v>
          </cell>
          <cell r="C889">
            <v>0</v>
          </cell>
        </row>
        <row r="890">
          <cell r="B890">
            <v>0.874</v>
          </cell>
          <cell r="C890">
            <v>0</v>
          </cell>
        </row>
        <row r="891">
          <cell r="B891">
            <v>0.875</v>
          </cell>
          <cell r="C891">
            <v>0</v>
          </cell>
        </row>
        <row r="892">
          <cell r="B892">
            <v>0.876</v>
          </cell>
          <cell r="C892">
            <v>0</v>
          </cell>
        </row>
        <row r="893">
          <cell r="B893">
            <v>0.877</v>
          </cell>
          <cell r="C893">
            <v>0</v>
          </cell>
        </row>
        <row r="894">
          <cell r="B894">
            <v>0.878</v>
          </cell>
          <cell r="C894">
            <v>0</v>
          </cell>
        </row>
        <row r="895">
          <cell r="B895">
            <v>0.879</v>
          </cell>
          <cell r="C895">
            <v>0</v>
          </cell>
        </row>
        <row r="896">
          <cell r="B896">
            <v>0.88</v>
          </cell>
          <cell r="C896">
            <v>0</v>
          </cell>
        </row>
        <row r="897">
          <cell r="B897">
            <v>0.88100000000000001</v>
          </cell>
          <cell r="C897">
            <v>0</v>
          </cell>
        </row>
        <row r="898">
          <cell r="B898">
            <v>0.88200000000000001</v>
          </cell>
          <cell r="C898">
            <v>0</v>
          </cell>
        </row>
        <row r="899">
          <cell r="B899">
            <v>0.88300000000000001</v>
          </cell>
          <cell r="C899">
            <v>0</v>
          </cell>
        </row>
        <row r="900">
          <cell r="B900">
            <v>0.88400000000000001</v>
          </cell>
          <cell r="C900">
            <v>0</v>
          </cell>
        </row>
        <row r="901">
          <cell r="B901">
            <v>0.88500000000000001</v>
          </cell>
          <cell r="C901">
            <v>0</v>
          </cell>
        </row>
        <row r="902">
          <cell r="B902">
            <v>0.88600000000000001</v>
          </cell>
          <cell r="C902">
            <v>0</v>
          </cell>
        </row>
        <row r="903">
          <cell r="B903">
            <v>0.88700000000000001</v>
          </cell>
          <cell r="C903">
            <v>0</v>
          </cell>
        </row>
        <row r="904">
          <cell r="B904">
            <v>0.88800000000000001</v>
          </cell>
          <cell r="C904">
            <v>0</v>
          </cell>
        </row>
        <row r="905">
          <cell r="B905">
            <v>0.88900000000000001</v>
          </cell>
          <cell r="C905">
            <v>0</v>
          </cell>
        </row>
        <row r="906">
          <cell r="B906">
            <v>0.89</v>
          </cell>
          <cell r="C906">
            <v>0</v>
          </cell>
        </row>
        <row r="907">
          <cell r="B907">
            <v>0.89100000000000001</v>
          </cell>
          <cell r="C907">
            <v>0</v>
          </cell>
        </row>
        <row r="908">
          <cell r="B908">
            <v>0.89200000000000002</v>
          </cell>
          <cell r="C908">
            <v>0</v>
          </cell>
        </row>
        <row r="909">
          <cell r="B909">
            <v>0.89300000000000002</v>
          </cell>
          <cell r="C909">
            <v>0</v>
          </cell>
        </row>
        <row r="910">
          <cell r="B910">
            <v>0.89400000000000002</v>
          </cell>
          <cell r="C910">
            <v>0</v>
          </cell>
        </row>
        <row r="911">
          <cell r="B911">
            <v>0.89500000000000002</v>
          </cell>
          <cell r="C911">
            <v>0</v>
          </cell>
        </row>
        <row r="912">
          <cell r="B912">
            <v>0.89600000000000002</v>
          </cell>
          <cell r="C912">
            <v>0</v>
          </cell>
        </row>
        <row r="913">
          <cell r="B913">
            <v>0.89700000000000002</v>
          </cell>
          <cell r="C913">
            <v>0</v>
          </cell>
        </row>
        <row r="914">
          <cell r="B914">
            <v>0.89800000000000002</v>
          </cell>
          <cell r="C914">
            <v>0</v>
          </cell>
        </row>
        <row r="915">
          <cell r="B915">
            <v>0.89900000000000002</v>
          </cell>
          <cell r="C915">
            <v>0</v>
          </cell>
        </row>
        <row r="916">
          <cell r="B916">
            <v>0.9</v>
          </cell>
          <cell r="C916">
            <v>0</v>
          </cell>
        </row>
        <row r="917">
          <cell r="B917">
            <v>0.90100000000000002</v>
          </cell>
          <cell r="C917">
            <v>0</v>
          </cell>
        </row>
        <row r="918">
          <cell r="B918">
            <v>0.90200000000000002</v>
          </cell>
          <cell r="C918">
            <v>0</v>
          </cell>
        </row>
        <row r="919">
          <cell r="B919">
            <v>0.90300000000000002</v>
          </cell>
          <cell r="C919">
            <v>0</v>
          </cell>
        </row>
        <row r="920">
          <cell r="B920">
            <v>0.90400000000000003</v>
          </cell>
          <cell r="C920">
            <v>0</v>
          </cell>
        </row>
        <row r="921">
          <cell r="B921">
            <v>0.90500000000000003</v>
          </cell>
          <cell r="C921">
            <v>0</v>
          </cell>
        </row>
        <row r="922">
          <cell r="B922">
            <v>0.90600000000000003</v>
          </cell>
          <cell r="C922">
            <v>0</v>
          </cell>
        </row>
        <row r="923">
          <cell r="B923">
            <v>0.90700000000000003</v>
          </cell>
          <cell r="C923">
            <v>0</v>
          </cell>
        </row>
        <row r="924">
          <cell r="B924">
            <v>0.90800000000000003</v>
          </cell>
          <cell r="C924">
            <v>0</v>
          </cell>
        </row>
        <row r="925">
          <cell r="B925">
            <v>0.90900000000000003</v>
          </cell>
          <cell r="C925">
            <v>0</v>
          </cell>
        </row>
        <row r="926">
          <cell r="B926">
            <v>0.91</v>
          </cell>
          <cell r="C926">
            <v>0</v>
          </cell>
        </row>
        <row r="927">
          <cell r="B927">
            <v>0.91100000000000003</v>
          </cell>
          <cell r="C927">
            <v>0</v>
          </cell>
        </row>
        <row r="928">
          <cell r="B928">
            <v>0.91200000000000003</v>
          </cell>
          <cell r="C928">
            <v>0</v>
          </cell>
        </row>
        <row r="929">
          <cell r="B929">
            <v>0.91300000000000003</v>
          </cell>
          <cell r="C929">
            <v>0</v>
          </cell>
        </row>
        <row r="930">
          <cell r="B930">
            <v>0.91400000000000003</v>
          </cell>
          <cell r="C930">
            <v>0</v>
          </cell>
        </row>
        <row r="931">
          <cell r="B931">
            <v>0.91500000000000004</v>
          </cell>
          <cell r="C931">
            <v>0</v>
          </cell>
        </row>
        <row r="932">
          <cell r="B932">
            <v>0.91600000000000004</v>
          </cell>
          <cell r="C932">
            <v>0</v>
          </cell>
        </row>
        <row r="933">
          <cell r="B933">
            <v>0.91700000000000004</v>
          </cell>
          <cell r="C933">
            <v>0</v>
          </cell>
        </row>
        <row r="934">
          <cell r="B934">
            <v>0.91800000000000004</v>
          </cell>
          <cell r="C934">
            <v>0</v>
          </cell>
        </row>
        <row r="935">
          <cell r="B935">
            <v>0.91900000000000004</v>
          </cell>
          <cell r="C935">
            <v>0</v>
          </cell>
        </row>
        <row r="936">
          <cell r="B936">
            <v>0.92</v>
          </cell>
          <cell r="C936">
            <v>0</v>
          </cell>
        </row>
        <row r="937">
          <cell r="B937">
            <v>0.92100000000000004</v>
          </cell>
          <cell r="C937">
            <v>0</v>
          </cell>
        </row>
        <row r="938">
          <cell r="B938">
            <v>0.92200000000000004</v>
          </cell>
          <cell r="C938">
            <v>0</v>
          </cell>
        </row>
        <row r="939">
          <cell r="B939">
            <v>0.92300000000000004</v>
          </cell>
          <cell r="C939">
            <v>0</v>
          </cell>
        </row>
        <row r="940">
          <cell r="B940">
            <v>0.92400000000000004</v>
          </cell>
          <cell r="C940">
            <v>0</v>
          </cell>
        </row>
        <row r="941">
          <cell r="B941">
            <v>0.92500000000000004</v>
          </cell>
          <cell r="C941">
            <v>0</v>
          </cell>
        </row>
        <row r="942">
          <cell r="B942">
            <v>0.92600000000000005</v>
          </cell>
          <cell r="C942">
            <v>0</v>
          </cell>
        </row>
        <row r="943">
          <cell r="B943">
            <v>0.92700000000000005</v>
          </cell>
          <cell r="C943">
            <v>0</v>
          </cell>
        </row>
        <row r="944">
          <cell r="B944">
            <v>0.92800000000000005</v>
          </cell>
          <cell r="C944">
            <v>0</v>
          </cell>
        </row>
        <row r="945">
          <cell r="B945">
            <v>0.92900000000000005</v>
          </cell>
          <cell r="C945">
            <v>0</v>
          </cell>
        </row>
        <row r="946">
          <cell r="B946">
            <v>0.93</v>
          </cell>
          <cell r="C946">
            <v>0</v>
          </cell>
        </row>
        <row r="947">
          <cell r="B947">
            <v>0.93100000000000005</v>
          </cell>
          <cell r="C947">
            <v>0</v>
          </cell>
        </row>
        <row r="948">
          <cell r="B948">
            <v>0.93200000000000005</v>
          </cell>
          <cell r="C948">
            <v>0</v>
          </cell>
        </row>
        <row r="949">
          <cell r="B949">
            <v>0.93300000000000005</v>
          </cell>
          <cell r="C949">
            <v>0</v>
          </cell>
        </row>
        <row r="950">
          <cell r="B950">
            <v>0.93400000000000005</v>
          </cell>
          <cell r="C950">
            <v>0</v>
          </cell>
        </row>
        <row r="951">
          <cell r="B951">
            <v>0.93500000000000005</v>
          </cell>
          <cell r="C951">
            <v>0</v>
          </cell>
        </row>
        <row r="952">
          <cell r="B952">
            <v>0.93600000000000005</v>
          </cell>
          <cell r="C952">
            <v>0</v>
          </cell>
        </row>
        <row r="953">
          <cell r="B953">
            <v>0.93700000000000006</v>
          </cell>
          <cell r="C953">
            <v>0</v>
          </cell>
        </row>
        <row r="954">
          <cell r="B954">
            <v>0.93799999999999994</v>
          </cell>
          <cell r="C954">
            <v>0</v>
          </cell>
        </row>
        <row r="955">
          <cell r="B955">
            <v>0.93899999999999995</v>
          </cell>
          <cell r="C955">
            <v>0</v>
          </cell>
        </row>
        <row r="956">
          <cell r="B956">
            <v>0.94</v>
          </cell>
          <cell r="C956">
            <v>0</v>
          </cell>
        </row>
        <row r="957">
          <cell r="B957">
            <v>0.94099999999999995</v>
          </cell>
          <cell r="C957">
            <v>0</v>
          </cell>
        </row>
        <row r="958">
          <cell r="B958">
            <v>0.94199999999999995</v>
          </cell>
          <cell r="C958">
            <v>0</v>
          </cell>
        </row>
        <row r="959">
          <cell r="B959">
            <v>0.94299999999999995</v>
          </cell>
          <cell r="C959">
            <v>0</v>
          </cell>
        </row>
        <row r="960">
          <cell r="B960">
            <v>0.94399999999999995</v>
          </cell>
          <cell r="C960">
            <v>0</v>
          </cell>
        </row>
        <row r="961">
          <cell r="B961">
            <v>0.94499999999999995</v>
          </cell>
          <cell r="C961">
            <v>0</v>
          </cell>
        </row>
        <row r="962">
          <cell r="B962">
            <v>0.94599999999999995</v>
          </cell>
          <cell r="C962">
            <v>0</v>
          </cell>
        </row>
        <row r="963">
          <cell r="B963">
            <v>0.94699999999999995</v>
          </cell>
          <cell r="C963">
            <v>0</v>
          </cell>
        </row>
        <row r="964">
          <cell r="B964">
            <v>0.94799999999999995</v>
          </cell>
          <cell r="C964">
            <v>0</v>
          </cell>
        </row>
        <row r="965">
          <cell r="B965">
            <v>0.94899999999999995</v>
          </cell>
          <cell r="C965">
            <v>0</v>
          </cell>
        </row>
        <row r="966">
          <cell r="B966">
            <v>0.95</v>
          </cell>
          <cell r="C966">
            <v>0</v>
          </cell>
        </row>
        <row r="967">
          <cell r="B967">
            <v>0.95099999999999996</v>
          </cell>
          <cell r="C967">
            <v>0</v>
          </cell>
        </row>
        <row r="968">
          <cell r="B968">
            <v>0.95199999999999996</v>
          </cell>
          <cell r="C968">
            <v>0</v>
          </cell>
        </row>
        <row r="969">
          <cell r="B969">
            <v>0.95299999999999996</v>
          </cell>
          <cell r="C969">
            <v>0</v>
          </cell>
        </row>
        <row r="970">
          <cell r="B970">
            <v>0.95399999999999996</v>
          </cell>
          <cell r="C970">
            <v>0</v>
          </cell>
        </row>
        <row r="971">
          <cell r="B971">
            <v>0.95499999999999996</v>
          </cell>
          <cell r="C971">
            <v>0</v>
          </cell>
        </row>
        <row r="972">
          <cell r="B972">
            <v>0.95599999999999996</v>
          </cell>
          <cell r="C972">
            <v>0</v>
          </cell>
        </row>
        <row r="973">
          <cell r="B973">
            <v>0.95699999999999996</v>
          </cell>
          <cell r="C973">
            <v>0</v>
          </cell>
        </row>
        <row r="974">
          <cell r="B974">
            <v>0.95799999999999996</v>
          </cell>
          <cell r="C974">
            <v>0</v>
          </cell>
        </row>
        <row r="975">
          <cell r="B975">
            <v>0.95899999999999996</v>
          </cell>
          <cell r="C975">
            <v>0</v>
          </cell>
        </row>
        <row r="976">
          <cell r="B976">
            <v>0.96</v>
          </cell>
          <cell r="C976">
            <v>0</v>
          </cell>
        </row>
        <row r="977">
          <cell r="B977">
            <v>0.96099999999999997</v>
          </cell>
          <cell r="C977">
            <v>0</v>
          </cell>
        </row>
        <row r="978">
          <cell r="B978">
            <v>0.96199999999999997</v>
          </cell>
          <cell r="C978">
            <v>0</v>
          </cell>
        </row>
        <row r="979">
          <cell r="B979">
            <v>0.96299999999999997</v>
          </cell>
          <cell r="C979">
            <v>0</v>
          </cell>
        </row>
        <row r="980">
          <cell r="B980">
            <v>0.96399999999999997</v>
          </cell>
          <cell r="C980">
            <v>0</v>
          </cell>
        </row>
        <row r="981">
          <cell r="B981">
            <v>0.96499999999999997</v>
          </cell>
          <cell r="C981">
            <v>0</v>
          </cell>
        </row>
        <row r="982">
          <cell r="B982">
            <v>0.96599999999999997</v>
          </cell>
          <cell r="C982">
            <v>0</v>
          </cell>
        </row>
        <row r="983">
          <cell r="B983">
            <v>0.96699999999999997</v>
          </cell>
          <cell r="C983">
            <v>0</v>
          </cell>
        </row>
        <row r="984">
          <cell r="B984">
            <v>0.96799999999999997</v>
          </cell>
          <cell r="C984">
            <v>0</v>
          </cell>
        </row>
        <row r="985">
          <cell r="B985">
            <v>0.96899999999999997</v>
          </cell>
          <cell r="C985">
            <v>0</v>
          </cell>
        </row>
        <row r="986">
          <cell r="B986">
            <v>0.97</v>
          </cell>
          <cell r="C986">
            <v>0</v>
          </cell>
        </row>
        <row r="987">
          <cell r="B987">
            <v>0.97099999999999997</v>
          </cell>
          <cell r="C987">
            <v>0</v>
          </cell>
        </row>
        <row r="988">
          <cell r="B988">
            <v>0.97199999999999998</v>
          </cell>
          <cell r="C988">
            <v>0</v>
          </cell>
        </row>
        <row r="989">
          <cell r="B989">
            <v>0.97299999999999998</v>
          </cell>
          <cell r="C989">
            <v>0</v>
          </cell>
        </row>
        <row r="990">
          <cell r="B990">
            <v>0.97399999999999998</v>
          </cell>
          <cell r="C990">
            <v>0</v>
          </cell>
        </row>
        <row r="991">
          <cell r="B991">
            <v>0.97499999999999998</v>
          </cell>
          <cell r="C991">
            <v>0</v>
          </cell>
        </row>
        <row r="992">
          <cell r="B992">
            <v>0.97599999999999998</v>
          </cell>
          <cell r="C992">
            <v>0</v>
          </cell>
        </row>
        <row r="993">
          <cell r="B993">
            <v>0.97699999999999998</v>
          </cell>
          <cell r="C993">
            <v>0</v>
          </cell>
        </row>
        <row r="994">
          <cell r="B994">
            <v>0.97799999999999998</v>
          </cell>
          <cell r="C994">
            <v>0</v>
          </cell>
        </row>
        <row r="995">
          <cell r="B995">
            <v>0.97899999999999998</v>
          </cell>
          <cell r="C995">
            <v>0</v>
          </cell>
        </row>
        <row r="996">
          <cell r="B996">
            <v>0.98</v>
          </cell>
          <cell r="C996">
            <v>0</v>
          </cell>
        </row>
        <row r="997">
          <cell r="B997">
            <v>0.98099999999999998</v>
          </cell>
          <cell r="C997">
            <v>0</v>
          </cell>
        </row>
        <row r="998">
          <cell r="B998">
            <v>0.98199999999999998</v>
          </cell>
          <cell r="C998">
            <v>0</v>
          </cell>
        </row>
        <row r="999">
          <cell r="B999">
            <v>0.98299999999999998</v>
          </cell>
          <cell r="C999">
            <v>0</v>
          </cell>
        </row>
        <row r="1000">
          <cell r="B1000">
            <v>0.98399999999999999</v>
          </cell>
          <cell r="C1000">
            <v>0</v>
          </cell>
        </row>
        <row r="1001">
          <cell r="B1001">
            <v>0.98499999999999999</v>
          </cell>
          <cell r="C1001">
            <v>0</v>
          </cell>
        </row>
        <row r="1002">
          <cell r="B1002">
            <v>0.98599999999999999</v>
          </cell>
          <cell r="C1002">
            <v>0</v>
          </cell>
        </row>
        <row r="1003">
          <cell r="B1003">
            <v>0.98699999999999999</v>
          </cell>
          <cell r="C1003">
            <v>0</v>
          </cell>
        </row>
        <row r="1004">
          <cell r="B1004">
            <v>0.98799999999999999</v>
          </cell>
          <cell r="C1004">
            <v>0</v>
          </cell>
        </row>
        <row r="1005">
          <cell r="B1005">
            <v>0.98899999999999999</v>
          </cell>
          <cell r="C1005">
            <v>0</v>
          </cell>
        </row>
        <row r="1006">
          <cell r="B1006">
            <v>0.99</v>
          </cell>
          <cell r="C1006">
            <v>0</v>
          </cell>
        </row>
        <row r="1007">
          <cell r="B1007">
            <v>0.99099999999999999</v>
          </cell>
          <cell r="C1007">
            <v>0</v>
          </cell>
        </row>
        <row r="1008">
          <cell r="B1008">
            <v>0.99199999999999999</v>
          </cell>
          <cell r="C1008">
            <v>0</v>
          </cell>
        </row>
        <row r="1009">
          <cell r="B1009">
            <v>0.99299999999999999</v>
          </cell>
          <cell r="C1009">
            <v>0</v>
          </cell>
        </row>
        <row r="1010">
          <cell r="B1010">
            <v>0.99399999999999999</v>
          </cell>
          <cell r="C1010">
            <v>0</v>
          </cell>
        </row>
        <row r="1011">
          <cell r="B1011">
            <v>0.995</v>
          </cell>
          <cell r="C1011">
            <v>0</v>
          </cell>
        </row>
        <row r="1012">
          <cell r="B1012">
            <v>0.996</v>
          </cell>
          <cell r="C1012">
            <v>0</v>
          </cell>
        </row>
      </sheetData>
      <sheetData sheetId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A 3.1 RC"/>
      <sheetName val="DATOS"/>
      <sheetName val="INDICE"/>
      <sheetName val="ANEXO 1"/>
      <sheetName val="ANEXO 2"/>
      <sheetName val="ANEXO 3"/>
      <sheetName val="ANEXO 4"/>
      <sheetName val="ANEXO 5"/>
      <sheetName val="ANEXO 6"/>
      <sheetName val="ANEXO 7"/>
      <sheetName val="ANEXO 8"/>
      <sheetName val="ANEXO 9"/>
      <sheetName val="ANEXO 10-A "/>
      <sheetName val="ANEXO 10-B "/>
      <sheetName val="ANEXO 10-C"/>
      <sheetName val="LISTAS"/>
      <sheetName val="IP-01"/>
      <sheetName val="IP-06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4">
          <cell r="B4" t="str">
            <v xml:space="preserve">Instalación y habilitación de estaciones tecnológicas interactivas </v>
          </cell>
          <cell r="D4" t="str">
            <v>Arrendamiento de vehiculos para la verificación y seguimiento de las obras realizadas con recursos del FAIS.</v>
          </cell>
        </row>
        <row r="5">
          <cell r="B5" t="str">
            <v>Acondicionamiento de espacios fisicos</v>
          </cell>
          <cell r="D5" t="str">
            <v>Contratación de estudios de consultoría para la realización de estudios y evaluación de proyectos.</v>
          </cell>
        </row>
        <row r="6">
          <cell r="B6" t="str">
            <v>Actualizacion del catastro municipal, Padron de contribuyentes y/o tarifas.</v>
          </cell>
          <cell r="D6" t="str">
            <v>Adquisición de material y equipo fotográfico para la verificación y seguimiento de las obras.</v>
          </cell>
        </row>
        <row r="7">
          <cell r="B7" t="str">
            <v>Adquisición de sofware y harware.</v>
          </cell>
          <cell r="D7" t="str">
            <v>Adquisición de material y equipo fotográfico para la verificación y seguimiento de las obras.</v>
          </cell>
        </row>
        <row r="8">
          <cell r="B8" t="str">
            <v>Creación de módulos de participación y consulta ciudadana.</v>
          </cell>
          <cell r="D8" t="str">
            <v>Adquisición de equipo topográfico.</v>
          </cell>
        </row>
        <row r="9">
          <cell r="B9" t="str">
            <v>Creación y actualización de la normatividad municipal.</v>
          </cell>
          <cell r="D9" t="str">
            <v>Mantenimiento y reparación de vehículos para la verificación y el seguimiento de las obras realizadas con recursos del FAIS.</v>
          </cell>
        </row>
        <row r="10">
          <cell r="B10" t="str">
            <v>Cursos de capacitación y actualización.</v>
          </cell>
        </row>
        <row r="11">
          <cell r="B11" t="str">
            <v>Elaboración e implementación de un programa para el desarrollo institucional municipal.</v>
          </cell>
        </row>
      </sheetData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RV2218"/>
  <sheetViews>
    <sheetView tabSelected="1" zoomScale="60" zoomScaleNormal="60" zoomScaleSheetLayoutView="71" workbookViewId="0">
      <selection activeCell="U3" sqref="U3"/>
    </sheetView>
  </sheetViews>
  <sheetFormatPr baseColWidth="10" defaultRowHeight="15" x14ac:dyDescent="0.25"/>
  <cols>
    <col min="1" max="1" width="6.5703125" style="1" customWidth="1"/>
    <col min="2" max="2" width="13.42578125" style="1" customWidth="1"/>
    <col min="3" max="3" width="9.28515625" style="1" customWidth="1"/>
    <col min="4" max="4" width="35.140625" style="1" customWidth="1"/>
    <col min="5" max="5" width="12.28515625" style="1" customWidth="1"/>
    <col min="6" max="6" width="10.7109375" style="1" customWidth="1"/>
    <col min="7" max="7" width="9.7109375" style="1" customWidth="1"/>
    <col min="8" max="8" width="10.140625" style="1" customWidth="1"/>
    <col min="9" max="9" width="9.5703125" style="1" customWidth="1"/>
    <col min="10" max="10" width="14.28515625" style="1" customWidth="1"/>
    <col min="11" max="11" width="13.140625" style="1" customWidth="1"/>
    <col min="12" max="12" width="10.140625" style="1" customWidth="1"/>
    <col min="13" max="13" width="12.7109375" style="1" customWidth="1"/>
    <col min="14" max="14" width="13.5703125" style="1" customWidth="1"/>
    <col min="15" max="15" width="8.42578125" style="1" customWidth="1"/>
    <col min="16" max="16" width="9.42578125" style="1" customWidth="1"/>
    <col min="17" max="17" width="8.28515625" style="1" customWidth="1"/>
    <col min="18" max="18" width="10" style="1" customWidth="1"/>
    <col min="19" max="19" width="9.5703125" style="1" customWidth="1"/>
    <col min="20" max="20" width="10.7109375" style="1" customWidth="1"/>
    <col min="21" max="21" width="7.5703125" style="1" customWidth="1"/>
    <col min="22" max="22" width="9.5703125" style="1" customWidth="1"/>
    <col min="23" max="23" width="8.5703125" style="1" customWidth="1"/>
    <col min="24" max="24" width="6.85546875" style="1" customWidth="1"/>
    <col min="25" max="25" width="7.85546875" style="1" customWidth="1"/>
    <col min="26" max="16384" width="11.42578125" style="1"/>
  </cols>
  <sheetData>
    <row r="1" spans="1:25" x14ac:dyDescent="0.25">
      <c r="V1" s="143"/>
      <c r="W1" s="143"/>
      <c r="X1" s="143"/>
    </row>
    <row r="5" spans="1:25" ht="50.25" x14ac:dyDescent="0.7">
      <c r="A5" s="358" t="s">
        <v>252</v>
      </c>
      <c r="B5" s="358"/>
      <c r="C5" s="358"/>
      <c r="D5" s="358"/>
      <c r="E5" s="358"/>
      <c r="F5" s="358"/>
      <c r="G5" s="358"/>
      <c r="H5" s="358"/>
      <c r="I5" s="358"/>
      <c r="J5" s="358"/>
      <c r="K5" s="358"/>
      <c r="L5" s="358"/>
      <c r="M5" s="358"/>
      <c r="N5" s="358"/>
      <c r="O5" s="358"/>
      <c r="P5" s="358"/>
      <c r="Q5" s="358"/>
      <c r="R5" s="358"/>
      <c r="S5" s="358"/>
      <c r="T5" s="358"/>
      <c r="U5" s="358"/>
      <c r="V5" s="358"/>
      <c r="W5" s="358"/>
      <c r="X5" s="358"/>
      <c r="Y5" s="358"/>
    </row>
    <row r="8" spans="1:25" ht="50.25" x14ac:dyDescent="0.7">
      <c r="A8" s="358" t="s">
        <v>251</v>
      </c>
      <c r="B8" s="358"/>
      <c r="C8" s="358"/>
      <c r="D8" s="358"/>
      <c r="E8" s="358"/>
      <c r="F8" s="358"/>
      <c r="G8" s="358"/>
      <c r="H8" s="358"/>
      <c r="I8" s="358"/>
      <c r="J8" s="358"/>
      <c r="K8" s="358"/>
      <c r="L8" s="358"/>
      <c r="M8" s="358"/>
      <c r="N8" s="358"/>
      <c r="O8" s="358"/>
      <c r="P8" s="358"/>
      <c r="Q8" s="358"/>
      <c r="R8" s="358"/>
      <c r="S8" s="358"/>
      <c r="T8" s="358"/>
      <c r="U8" s="358"/>
      <c r="V8" s="358"/>
      <c r="W8" s="358"/>
      <c r="X8" s="358"/>
      <c r="Y8" s="358"/>
    </row>
    <row r="11" spans="1:25" x14ac:dyDescent="0.25">
      <c r="V11" s="143"/>
      <c r="W11" s="143"/>
      <c r="X11" s="143"/>
    </row>
    <row r="12" spans="1:25" x14ac:dyDescent="0.25">
      <c r="V12" s="143"/>
      <c r="W12" s="143"/>
      <c r="X12" s="143"/>
    </row>
    <row r="13" spans="1:25" x14ac:dyDescent="0.25">
      <c r="V13" s="143"/>
      <c r="W13" s="143"/>
      <c r="X13" s="143"/>
    </row>
    <row r="14" spans="1:25" x14ac:dyDescent="0.25">
      <c r="V14" s="143"/>
      <c r="W14" s="143"/>
      <c r="X14" s="143"/>
    </row>
    <row r="15" spans="1:25" customFormat="1" ht="23.25" customHeight="1" x14ac:dyDescent="0.25">
      <c r="A15" s="215"/>
      <c r="B15" s="216"/>
      <c r="C15" s="216"/>
      <c r="D15" s="216"/>
      <c r="E15" s="216"/>
      <c r="F15" s="216"/>
      <c r="G15" s="216"/>
      <c r="H15" s="216"/>
      <c r="I15" s="216"/>
      <c r="J15" s="216"/>
      <c r="K15" s="216"/>
      <c r="L15" s="216"/>
      <c r="M15" s="216"/>
      <c r="N15" s="216"/>
      <c r="O15" s="216"/>
      <c r="P15" s="216"/>
      <c r="Q15" s="216"/>
      <c r="R15" s="216"/>
      <c r="S15" s="216"/>
      <c r="T15" s="216"/>
      <c r="U15" s="216"/>
      <c r="V15" s="216"/>
      <c r="W15" s="216"/>
    </row>
    <row r="16" spans="1:25" customFormat="1" ht="23.25" customHeight="1" x14ac:dyDescent="0.25">
      <c r="A16" s="215"/>
      <c r="B16" s="216"/>
      <c r="C16" s="216"/>
      <c r="D16" s="216"/>
      <c r="E16" s="216"/>
      <c r="F16" s="216"/>
      <c r="G16" s="216"/>
      <c r="H16" s="216"/>
      <c r="I16" s="216"/>
      <c r="J16" s="216"/>
      <c r="K16" s="216"/>
      <c r="L16" s="216"/>
      <c r="M16" s="216"/>
      <c r="N16" s="216"/>
      <c r="O16" s="216"/>
      <c r="P16" s="216"/>
      <c r="Q16" s="216"/>
      <c r="R16" s="216"/>
      <c r="S16" s="216"/>
      <c r="T16" s="216"/>
      <c r="U16" s="216"/>
      <c r="V16" s="216"/>
      <c r="W16" s="216"/>
    </row>
    <row r="17" spans="1:23" customFormat="1" ht="23.25" customHeight="1" x14ac:dyDescent="0.25">
      <c r="A17" s="215"/>
      <c r="B17" s="216"/>
      <c r="C17" s="216"/>
      <c r="D17" s="216"/>
      <c r="E17" s="216"/>
      <c r="F17" s="216"/>
      <c r="G17" s="216"/>
      <c r="H17" s="216"/>
      <c r="I17" s="216"/>
      <c r="J17" s="216"/>
      <c r="K17" s="216"/>
      <c r="L17" s="216"/>
      <c r="M17" s="216"/>
      <c r="N17" s="216"/>
      <c r="O17" s="216"/>
      <c r="P17" s="216"/>
      <c r="Q17" s="216"/>
      <c r="R17" s="216"/>
      <c r="S17" s="216"/>
      <c r="T17" s="216"/>
      <c r="U17" s="216"/>
      <c r="V17" s="216"/>
      <c r="W17" s="216"/>
    </row>
    <row r="18" spans="1:23" customFormat="1" ht="63.75" customHeight="1" x14ac:dyDescent="0.25">
      <c r="A18" s="355" t="s">
        <v>0</v>
      </c>
      <c r="B18" s="355"/>
      <c r="C18" s="355"/>
      <c r="D18" s="355"/>
      <c r="E18" s="355"/>
      <c r="F18" s="355"/>
      <c r="G18" s="355"/>
      <c r="H18" s="355"/>
      <c r="I18" s="355"/>
      <c r="J18" s="355"/>
      <c r="K18" s="355"/>
      <c r="L18" s="355"/>
      <c r="M18" s="355"/>
      <c r="N18" s="355"/>
      <c r="O18" s="355"/>
      <c r="P18" s="355"/>
      <c r="Q18" s="355"/>
      <c r="R18" s="355"/>
      <c r="S18" s="355"/>
      <c r="T18" s="355"/>
      <c r="U18" s="355"/>
      <c r="V18" s="355"/>
      <c r="W18" s="355"/>
    </row>
    <row r="19" spans="1:23" customFormat="1" ht="23.25" customHeight="1" x14ac:dyDescent="0.25">
      <c r="A19" s="215"/>
      <c r="B19" s="216"/>
      <c r="C19" s="216"/>
      <c r="D19" s="216"/>
      <c r="E19" s="216"/>
      <c r="F19" s="216"/>
      <c r="G19" s="216"/>
      <c r="H19" s="216"/>
      <c r="I19" s="216"/>
      <c r="J19" s="216"/>
      <c r="K19" s="216"/>
      <c r="L19" s="216"/>
      <c r="M19" s="216"/>
      <c r="N19" s="216"/>
      <c r="O19" s="216"/>
      <c r="P19" s="216"/>
      <c r="Q19" s="216"/>
      <c r="R19" s="216"/>
      <c r="S19" s="216"/>
      <c r="T19" s="216"/>
      <c r="U19" s="216"/>
      <c r="V19" s="216"/>
      <c r="W19" s="216"/>
    </row>
    <row r="20" spans="1:23" customFormat="1" ht="45" customHeight="1" x14ac:dyDescent="0.25">
      <c r="A20" s="356" t="s">
        <v>287</v>
      </c>
      <c r="B20" s="356"/>
      <c r="C20" s="356"/>
      <c r="D20" s="356"/>
      <c r="E20" s="356"/>
      <c r="F20" s="356"/>
      <c r="G20" s="356"/>
      <c r="H20" s="356"/>
      <c r="I20" s="356"/>
      <c r="J20" s="356"/>
      <c r="K20" s="356"/>
      <c r="L20" s="356"/>
      <c r="M20" s="356"/>
      <c r="N20" s="356"/>
      <c r="O20" s="356"/>
      <c r="P20" s="356"/>
      <c r="Q20" s="356"/>
      <c r="R20" s="356"/>
      <c r="S20" s="356"/>
      <c r="T20" s="356"/>
      <c r="U20" s="356"/>
      <c r="V20" s="356"/>
      <c r="W20" s="356"/>
    </row>
    <row r="21" spans="1:23" customFormat="1" ht="23.25" customHeight="1" x14ac:dyDescent="0.25">
      <c r="A21" s="215"/>
      <c r="B21" s="216"/>
      <c r="C21" s="216"/>
      <c r="D21" s="216"/>
      <c r="E21" s="216"/>
      <c r="F21" s="216"/>
      <c r="G21" s="216"/>
      <c r="H21" s="216"/>
      <c r="I21" s="216"/>
      <c r="J21" s="216"/>
      <c r="K21" s="216"/>
      <c r="L21" s="216"/>
      <c r="M21" s="216"/>
      <c r="N21" s="216"/>
      <c r="O21" s="216"/>
      <c r="P21" s="216"/>
      <c r="Q21" s="216"/>
      <c r="R21" s="216"/>
      <c r="S21" s="216"/>
      <c r="T21" s="216"/>
      <c r="U21" s="216"/>
      <c r="V21" s="216"/>
      <c r="W21" s="216"/>
    </row>
    <row r="22" spans="1:23" customFormat="1" ht="23.25" customHeight="1" x14ac:dyDescent="0.25">
      <c r="A22" s="215"/>
      <c r="B22" s="216"/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6"/>
      <c r="R22" s="216"/>
      <c r="S22" s="216"/>
      <c r="T22" s="216"/>
      <c r="U22" s="216"/>
      <c r="V22" s="216"/>
      <c r="W22" s="216"/>
    </row>
    <row r="23" spans="1:23" customFormat="1" ht="33.75" customHeight="1" x14ac:dyDescent="0.25">
      <c r="A23" s="356"/>
      <c r="B23" s="356"/>
      <c r="C23" s="356"/>
      <c r="D23" s="356"/>
      <c r="E23" s="356"/>
      <c r="F23" s="356"/>
      <c r="G23" s="356"/>
      <c r="H23" s="356"/>
      <c r="I23" s="356"/>
      <c r="J23" s="356"/>
      <c r="K23" s="356"/>
      <c r="L23" s="356"/>
      <c r="M23" s="356"/>
      <c r="N23" s="356"/>
      <c r="O23" s="356"/>
      <c r="P23" s="356"/>
      <c r="Q23" s="356"/>
      <c r="R23" s="356"/>
      <c r="S23" s="356"/>
      <c r="T23" s="356"/>
      <c r="U23" s="356"/>
      <c r="V23" s="356"/>
      <c r="W23" s="356"/>
    </row>
    <row r="24" spans="1:23" customFormat="1" ht="23.25" customHeight="1" x14ac:dyDescent="0.25">
      <c r="A24" s="215"/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  <c r="P24" s="216"/>
      <c r="Q24" s="216"/>
      <c r="R24" s="216"/>
      <c r="S24" s="216"/>
      <c r="T24" s="216"/>
      <c r="U24" s="216"/>
      <c r="V24" s="216"/>
      <c r="W24" s="216"/>
    </row>
    <row r="25" spans="1:23" customFormat="1" ht="23.25" customHeight="1" x14ac:dyDescent="0.25">
      <c r="A25" s="215"/>
      <c r="B25" s="216"/>
      <c r="C25" s="216"/>
      <c r="D25" s="216"/>
      <c r="E25" s="216"/>
      <c r="F25" s="216"/>
      <c r="G25" s="216"/>
      <c r="H25" s="216"/>
      <c r="I25" s="216"/>
      <c r="J25" s="216"/>
      <c r="K25" s="216"/>
      <c r="L25" s="216"/>
      <c r="M25" s="216"/>
      <c r="N25" s="216"/>
      <c r="O25" s="216"/>
      <c r="P25" s="216"/>
      <c r="Q25" s="216"/>
      <c r="R25" s="216"/>
      <c r="S25" s="216"/>
      <c r="T25" s="216"/>
      <c r="U25" s="216"/>
      <c r="V25" s="216"/>
      <c r="W25" s="216"/>
    </row>
    <row r="26" spans="1:23" customFormat="1" ht="23.25" customHeight="1" x14ac:dyDescent="0.25">
      <c r="A26" s="215"/>
      <c r="B26" s="216"/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6"/>
      <c r="R26" s="216"/>
      <c r="S26" s="216"/>
      <c r="T26" s="216"/>
      <c r="U26" s="216"/>
      <c r="V26" s="216"/>
      <c r="W26" s="216"/>
    </row>
    <row r="27" spans="1:23" customFormat="1" ht="23.25" customHeight="1" x14ac:dyDescent="0.25">
      <c r="A27" s="215"/>
      <c r="B27" s="216"/>
      <c r="C27" s="216"/>
      <c r="D27" s="216"/>
      <c r="E27" s="216"/>
      <c r="F27" s="216"/>
      <c r="G27" s="216"/>
      <c r="H27" s="216"/>
      <c r="I27" s="216"/>
      <c r="J27" s="216"/>
      <c r="K27" s="216"/>
      <c r="L27" s="216"/>
      <c r="M27" s="216"/>
      <c r="N27" s="216"/>
      <c r="O27" s="216"/>
      <c r="P27" s="216"/>
      <c r="Q27" s="216"/>
      <c r="R27" s="216"/>
      <c r="S27" s="216"/>
      <c r="T27" s="216"/>
      <c r="U27" s="216"/>
      <c r="V27" s="216"/>
      <c r="W27" s="216"/>
    </row>
    <row r="28" spans="1:23" customFormat="1" ht="23.25" customHeight="1" x14ac:dyDescent="0.25">
      <c r="A28" s="215"/>
      <c r="B28" s="216"/>
      <c r="C28" s="216"/>
      <c r="D28" s="216"/>
      <c r="E28" s="216"/>
      <c r="F28" s="216"/>
      <c r="G28" s="216"/>
      <c r="H28" s="216"/>
      <c r="I28" s="216"/>
      <c r="J28" s="216"/>
      <c r="K28" s="216"/>
      <c r="L28" s="216"/>
      <c r="M28" s="216"/>
      <c r="N28" s="216"/>
      <c r="O28" s="216"/>
      <c r="P28" s="216"/>
      <c r="Q28" s="216"/>
      <c r="R28" s="216"/>
      <c r="S28" s="216"/>
      <c r="T28" s="216"/>
      <c r="U28" s="216"/>
      <c r="V28" s="216"/>
      <c r="W28" s="216"/>
    </row>
    <row r="29" spans="1:23" customFormat="1" ht="23.25" customHeight="1" x14ac:dyDescent="0.25">
      <c r="A29" s="215"/>
      <c r="B29" s="216"/>
      <c r="C29" s="216"/>
      <c r="D29" s="216"/>
      <c r="E29" s="216"/>
      <c r="F29" s="216"/>
      <c r="G29" s="216"/>
      <c r="H29" s="216"/>
      <c r="I29" s="216"/>
      <c r="J29" s="216"/>
      <c r="K29" s="216"/>
      <c r="L29" s="216"/>
      <c r="M29" s="216"/>
      <c r="N29" s="216"/>
      <c r="O29" s="216"/>
      <c r="P29" s="216"/>
      <c r="Q29" s="216"/>
      <c r="R29" s="216"/>
      <c r="S29" s="216"/>
      <c r="T29" s="216"/>
      <c r="U29" s="216"/>
      <c r="V29" s="216"/>
      <c r="W29" s="216"/>
    </row>
    <row r="30" spans="1:23" customFormat="1" ht="23.25" customHeight="1" x14ac:dyDescent="0.25">
      <c r="A30" s="215"/>
      <c r="B30" s="216"/>
      <c r="C30" s="216"/>
      <c r="D30" s="216"/>
      <c r="E30" s="216"/>
      <c r="F30" s="216"/>
      <c r="G30" s="216"/>
      <c r="H30" s="216"/>
      <c r="I30" s="216"/>
      <c r="J30" s="216"/>
      <c r="K30" s="216"/>
      <c r="L30" s="216"/>
      <c r="M30" s="216"/>
      <c r="N30" s="216"/>
      <c r="O30" s="216"/>
      <c r="P30" s="216"/>
      <c r="Q30" s="216"/>
      <c r="R30" s="216"/>
      <c r="S30" s="216"/>
      <c r="T30" s="216"/>
      <c r="U30" s="216"/>
      <c r="V30" s="216"/>
      <c r="W30" s="216"/>
    </row>
    <row r="31" spans="1:23" customFormat="1" ht="23.25" customHeight="1" x14ac:dyDescent="0.35">
      <c r="A31" s="215"/>
      <c r="B31" s="216"/>
      <c r="C31" s="216"/>
      <c r="D31" s="216"/>
      <c r="E31" s="216"/>
      <c r="F31" s="216"/>
      <c r="G31" s="216"/>
      <c r="H31" s="216"/>
      <c r="I31" s="216"/>
      <c r="J31" s="216"/>
      <c r="K31" s="216"/>
      <c r="L31" s="216"/>
      <c r="M31" s="216"/>
      <c r="N31" s="357" t="s">
        <v>253</v>
      </c>
      <c r="O31" s="357"/>
      <c r="P31" s="357"/>
      <c r="Q31" s="357"/>
      <c r="R31" s="357"/>
      <c r="S31" s="357"/>
      <c r="T31" s="357"/>
      <c r="U31" s="357"/>
      <c r="V31" s="357"/>
      <c r="W31" s="216"/>
    </row>
    <row r="32" spans="1:23" customFormat="1" ht="23.25" customHeight="1" x14ac:dyDescent="0.25">
      <c r="A32" s="215"/>
      <c r="B32" s="216"/>
      <c r="C32" s="216"/>
      <c r="D32" s="216"/>
      <c r="E32" s="216"/>
      <c r="F32" s="216"/>
      <c r="G32" s="216"/>
      <c r="H32" s="216"/>
      <c r="I32" s="216"/>
      <c r="J32" s="216"/>
      <c r="K32" s="216"/>
      <c r="L32" s="216"/>
      <c r="M32" s="216"/>
      <c r="N32" s="216"/>
      <c r="O32" s="216"/>
      <c r="P32" s="216"/>
      <c r="Q32" s="216"/>
      <c r="R32" s="216"/>
      <c r="S32" s="216"/>
      <c r="T32" s="216"/>
      <c r="U32" s="216"/>
      <c r="V32" s="216"/>
      <c r="W32" s="216"/>
    </row>
    <row r="33" spans="22:24" x14ac:dyDescent="0.25">
      <c r="V33" s="143"/>
      <c r="W33" s="143"/>
      <c r="X33" s="143"/>
    </row>
    <row r="34" spans="22:24" x14ac:dyDescent="0.25">
      <c r="V34" s="143"/>
      <c r="W34" s="143"/>
      <c r="X34" s="143"/>
    </row>
    <row r="35" spans="22:24" x14ac:dyDescent="0.25">
      <c r="V35" s="143"/>
      <c r="W35" s="143"/>
      <c r="X35" s="143"/>
    </row>
    <row r="36" spans="22:24" x14ac:dyDescent="0.25">
      <c r="V36" s="143"/>
      <c r="W36" s="143"/>
      <c r="X36" s="143"/>
    </row>
    <row r="37" spans="22:24" x14ac:dyDescent="0.25">
      <c r="V37" s="143"/>
      <c r="W37" s="143"/>
      <c r="X37" s="143"/>
    </row>
    <row r="38" spans="22:24" x14ac:dyDescent="0.25">
      <c r="V38" s="143"/>
      <c r="W38" s="143"/>
      <c r="X38" s="143"/>
    </row>
    <row r="39" spans="22:24" x14ac:dyDescent="0.25">
      <c r="V39" s="143"/>
      <c r="W39" s="143"/>
      <c r="X39" s="143"/>
    </row>
    <row r="40" spans="22:24" x14ac:dyDescent="0.25">
      <c r="V40" s="143"/>
      <c r="W40" s="143"/>
      <c r="X40" s="143"/>
    </row>
    <row r="41" spans="22:24" x14ac:dyDescent="0.25">
      <c r="V41" s="143"/>
      <c r="W41" s="143"/>
      <c r="X41" s="143"/>
    </row>
    <row r="42" spans="22:24" x14ac:dyDescent="0.25">
      <c r="V42" s="143"/>
      <c r="W42" s="143"/>
      <c r="X42" s="143"/>
    </row>
    <row r="43" spans="22:24" x14ac:dyDescent="0.25">
      <c r="V43" s="143"/>
      <c r="W43" s="143"/>
      <c r="X43" s="143"/>
    </row>
    <row r="44" spans="22:24" x14ac:dyDescent="0.25">
      <c r="V44" s="143"/>
      <c r="W44" s="143"/>
      <c r="X44" s="143"/>
    </row>
    <row r="45" spans="22:24" x14ac:dyDescent="0.25">
      <c r="V45" s="143"/>
      <c r="W45" s="143"/>
      <c r="X45" s="143"/>
    </row>
    <row r="46" spans="22:24" x14ac:dyDescent="0.25">
      <c r="V46" s="143"/>
      <c r="W46" s="143"/>
      <c r="X46" s="143"/>
    </row>
    <row r="47" spans="22:24" x14ac:dyDescent="0.25">
      <c r="V47" s="143"/>
      <c r="W47" s="143"/>
      <c r="X47" s="143"/>
    </row>
    <row r="48" spans="22:24" x14ac:dyDescent="0.25">
      <c r="V48" s="143"/>
      <c r="W48" s="143"/>
      <c r="X48" s="143"/>
    </row>
    <row r="49" spans="22:24" x14ac:dyDescent="0.25">
      <c r="V49" s="143"/>
      <c r="W49" s="143"/>
      <c r="X49" s="143"/>
    </row>
    <row r="50" spans="22:24" x14ac:dyDescent="0.25">
      <c r="V50" s="143"/>
      <c r="W50" s="143"/>
      <c r="X50" s="143"/>
    </row>
    <row r="51" spans="22:24" x14ac:dyDescent="0.25">
      <c r="V51" s="143"/>
      <c r="W51" s="143"/>
      <c r="X51" s="143"/>
    </row>
    <row r="52" spans="22:24" x14ac:dyDescent="0.25">
      <c r="V52" s="143"/>
      <c r="W52" s="143"/>
      <c r="X52" s="143"/>
    </row>
    <row r="53" spans="22:24" x14ac:dyDescent="0.25">
      <c r="V53" s="143"/>
      <c r="W53" s="143"/>
      <c r="X53" s="143"/>
    </row>
    <row r="54" spans="22:24" x14ac:dyDescent="0.25">
      <c r="V54" s="143"/>
      <c r="W54" s="143"/>
      <c r="X54" s="143"/>
    </row>
    <row r="55" spans="22:24" x14ac:dyDescent="0.25">
      <c r="V55" s="143"/>
      <c r="W55" s="143"/>
      <c r="X55" s="143"/>
    </row>
    <row r="56" spans="22:24" x14ac:dyDescent="0.25">
      <c r="V56" s="143"/>
      <c r="W56" s="143"/>
      <c r="X56" s="143"/>
    </row>
    <row r="57" spans="22:24" x14ac:dyDescent="0.25">
      <c r="V57" s="143"/>
      <c r="W57" s="143"/>
      <c r="X57" s="143"/>
    </row>
    <row r="58" spans="22:24" x14ac:dyDescent="0.25">
      <c r="V58" s="143"/>
      <c r="W58" s="143"/>
      <c r="X58" s="143"/>
    </row>
    <row r="59" spans="22:24" x14ac:dyDescent="0.25">
      <c r="V59" s="143"/>
      <c r="W59" s="143"/>
      <c r="X59" s="143"/>
    </row>
    <row r="60" spans="22:24" x14ac:dyDescent="0.25">
      <c r="V60" s="143"/>
      <c r="W60" s="143"/>
      <c r="X60" s="143"/>
    </row>
    <row r="61" spans="22:24" x14ac:dyDescent="0.25">
      <c r="V61" s="143"/>
      <c r="W61" s="143"/>
      <c r="X61" s="143"/>
    </row>
    <row r="62" spans="22:24" x14ac:dyDescent="0.25">
      <c r="V62" s="143"/>
      <c r="W62" s="143"/>
      <c r="X62" s="143"/>
    </row>
    <row r="63" spans="22:24" x14ac:dyDescent="0.25">
      <c r="V63" s="143"/>
      <c r="W63" s="143"/>
      <c r="X63" s="143"/>
    </row>
    <row r="64" spans="22:24" x14ac:dyDescent="0.25">
      <c r="V64" s="143"/>
      <c r="W64" s="143"/>
      <c r="X64" s="143"/>
    </row>
    <row r="65" spans="1:25" x14ac:dyDescent="0.25">
      <c r="V65" s="143"/>
      <c r="W65" s="143"/>
      <c r="X65" s="143"/>
    </row>
    <row r="66" spans="1:25" x14ac:dyDescent="0.25">
      <c r="V66" s="143"/>
      <c r="W66" s="143"/>
      <c r="X66" s="143"/>
    </row>
    <row r="67" spans="1:25" x14ac:dyDescent="0.25">
      <c r="V67" s="143"/>
      <c r="W67" s="143"/>
      <c r="X67" s="143"/>
    </row>
    <row r="68" spans="1:25" x14ac:dyDescent="0.25">
      <c r="V68" s="143"/>
      <c r="W68" s="143"/>
      <c r="X68" s="143"/>
    </row>
    <row r="69" spans="1:25" x14ac:dyDescent="0.25">
      <c r="V69" s="143"/>
      <c r="W69" s="143"/>
      <c r="X69" s="143"/>
    </row>
    <row r="70" spans="1:25" x14ac:dyDescent="0.25">
      <c r="V70" s="143"/>
      <c r="W70" s="143"/>
      <c r="X70" s="143"/>
    </row>
    <row r="71" spans="1:25" ht="20.25" x14ac:dyDescent="0.25">
      <c r="A71" s="311" t="s">
        <v>0</v>
      </c>
      <c r="B71" s="312"/>
      <c r="C71" s="312"/>
      <c r="D71" s="312"/>
      <c r="E71" s="312"/>
      <c r="F71" s="312"/>
      <c r="G71" s="312"/>
      <c r="H71" s="312"/>
      <c r="I71" s="312"/>
      <c r="J71" s="312"/>
      <c r="K71" s="312"/>
      <c r="L71" s="312"/>
      <c r="M71" s="312"/>
      <c r="N71" s="312"/>
      <c r="O71" s="312"/>
      <c r="P71" s="312"/>
      <c r="Q71" s="312"/>
      <c r="R71" s="312"/>
      <c r="S71" s="312"/>
      <c r="T71" s="312"/>
      <c r="U71" s="312"/>
      <c r="V71" s="312"/>
      <c r="W71" s="312"/>
      <c r="X71" s="312"/>
      <c r="Y71" s="313"/>
    </row>
    <row r="72" spans="1:25" x14ac:dyDescent="0.25">
      <c r="A72" s="149"/>
      <c r="B72" s="150"/>
      <c r="C72" s="150"/>
      <c r="D72" s="150"/>
      <c r="E72" s="150"/>
      <c r="F72" s="150"/>
      <c r="G72" s="150"/>
      <c r="H72" s="150"/>
      <c r="I72" s="150"/>
      <c r="J72" s="150"/>
      <c r="K72" s="150"/>
      <c r="L72" s="150"/>
      <c r="M72" s="150"/>
      <c r="N72" s="150"/>
      <c r="O72" s="150"/>
      <c r="P72" s="150"/>
      <c r="Q72" s="150"/>
      <c r="R72" s="150"/>
      <c r="S72" s="150"/>
      <c r="T72" s="150"/>
      <c r="U72" s="150"/>
      <c r="V72" s="150"/>
      <c r="W72" s="150"/>
      <c r="X72" s="150"/>
      <c r="Y72" s="151"/>
    </row>
    <row r="73" spans="1:25" ht="15.75" x14ac:dyDescent="0.25">
      <c r="A73" s="314" t="s">
        <v>286</v>
      </c>
      <c r="B73" s="315"/>
      <c r="C73" s="315"/>
      <c r="D73" s="315"/>
      <c r="E73" s="315"/>
      <c r="F73" s="315"/>
      <c r="G73" s="315"/>
      <c r="H73" s="315"/>
      <c r="I73" s="315"/>
      <c r="J73" s="315"/>
      <c r="K73" s="315"/>
      <c r="L73" s="315"/>
      <c r="M73" s="315"/>
      <c r="N73" s="315"/>
      <c r="O73" s="315"/>
      <c r="P73" s="315"/>
      <c r="Q73" s="315"/>
      <c r="R73" s="315"/>
      <c r="S73" s="315"/>
      <c r="T73" s="315"/>
      <c r="U73" s="315"/>
      <c r="V73" s="315"/>
      <c r="W73" s="315"/>
      <c r="X73" s="315"/>
      <c r="Y73" s="316"/>
    </row>
    <row r="74" spans="1:25" ht="15.75" x14ac:dyDescent="0.25">
      <c r="A74" s="195"/>
      <c r="B74" s="196"/>
      <c r="C74" s="196"/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N74" s="196"/>
      <c r="O74" s="196"/>
      <c r="P74" s="196"/>
      <c r="Q74" s="196"/>
      <c r="R74" s="196"/>
      <c r="S74" s="196"/>
      <c r="T74" s="196"/>
      <c r="U74" s="196"/>
      <c r="V74" s="196"/>
      <c r="W74" s="196"/>
      <c r="X74" s="196"/>
      <c r="Y74" s="197"/>
    </row>
    <row r="75" spans="1:25" ht="15.75" x14ac:dyDescent="0.25">
      <c r="A75" s="152"/>
      <c r="B75" s="153"/>
      <c r="C75" s="153"/>
      <c r="D75" s="153"/>
      <c r="E75" s="153"/>
      <c r="F75" s="153"/>
      <c r="G75" s="153"/>
      <c r="H75" s="153"/>
      <c r="I75" s="153"/>
      <c r="J75" s="153"/>
      <c r="K75" s="153"/>
      <c r="L75" s="153"/>
      <c r="M75" s="153"/>
      <c r="N75" s="153"/>
      <c r="O75" s="153"/>
      <c r="P75" s="153"/>
      <c r="Q75" s="153"/>
      <c r="R75" s="153"/>
      <c r="S75" s="153"/>
      <c r="T75" s="153"/>
      <c r="U75" s="153"/>
      <c r="V75" s="153"/>
      <c r="W75" s="153"/>
      <c r="X75" s="317"/>
      <c r="Y75" s="318"/>
    </row>
    <row r="76" spans="1:25" x14ac:dyDescent="0.25">
      <c r="A76" s="319"/>
      <c r="B76" s="320"/>
      <c r="C76" s="320"/>
      <c r="D76" s="320"/>
      <c r="E76" s="320"/>
      <c r="F76" s="320"/>
      <c r="G76" s="320"/>
      <c r="H76" s="320"/>
      <c r="I76" s="320"/>
      <c r="J76" s="320"/>
      <c r="K76" s="320"/>
      <c r="L76" s="320"/>
      <c r="M76" s="320"/>
      <c r="N76" s="320"/>
      <c r="O76" s="148"/>
      <c r="P76" s="148"/>
      <c r="Q76" s="321" t="s">
        <v>197</v>
      </c>
      <c r="R76" s="321"/>
      <c r="S76" s="321"/>
      <c r="T76" s="321"/>
      <c r="U76" s="321"/>
      <c r="V76" s="321"/>
      <c r="W76" s="321"/>
      <c r="X76" s="321"/>
      <c r="Y76" s="322"/>
    </row>
    <row r="77" spans="1:25" x14ac:dyDescent="0.25">
      <c r="A77" s="339"/>
      <c r="B77" s="339"/>
      <c r="C77" s="339"/>
      <c r="D77" s="339"/>
      <c r="E77" s="339"/>
      <c r="F77" s="339"/>
      <c r="G77" s="339"/>
      <c r="H77" s="339"/>
      <c r="I77" s="339"/>
      <c r="J77" s="339"/>
      <c r="K77" s="339"/>
      <c r="L77" s="339"/>
      <c r="M77" s="339"/>
      <c r="N77" s="339"/>
      <c r="O77" s="339"/>
      <c r="P77" s="339"/>
      <c r="Q77" s="339"/>
      <c r="R77" s="339"/>
      <c r="S77" s="339"/>
      <c r="T77" s="339"/>
      <c r="U77" s="339"/>
      <c r="V77" s="339"/>
      <c r="W77" s="339"/>
      <c r="X77" s="339"/>
      <c r="Y77" s="339"/>
    </row>
    <row r="79" spans="1:25" ht="15.75" customHeight="1" x14ac:dyDescent="0.25">
      <c r="A79" s="287" t="s">
        <v>1</v>
      </c>
      <c r="B79" s="287"/>
      <c r="C79" s="323" t="s">
        <v>126</v>
      </c>
      <c r="D79" s="324"/>
      <c r="E79" s="324"/>
      <c r="F79" s="324"/>
      <c r="G79" s="324"/>
      <c r="H79" s="324"/>
      <c r="I79" s="324"/>
      <c r="J79" s="324"/>
      <c r="K79" s="324"/>
      <c r="L79" s="324"/>
      <c r="M79" s="324"/>
      <c r="N79" s="324"/>
      <c r="O79" s="324"/>
      <c r="P79" s="324"/>
      <c r="Q79" s="325"/>
      <c r="R79" s="326" t="s">
        <v>2</v>
      </c>
      <c r="S79" s="327"/>
      <c r="T79" s="327"/>
      <c r="U79" s="327"/>
      <c r="V79" s="327"/>
      <c r="W79" s="327"/>
      <c r="X79" s="327"/>
      <c r="Y79" s="328"/>
    </row>
    <row r="80" spans="1:25" ht="16.5" customHeight="1" x14ac:dyDescent="0.25">
      <c r="A80" s="287" t="s">
        <v>3</v>
      </c>
      <c r="B80" s="287"/>
      <c r="C80" s="288" t="s">
        <v>110</v>
      </c>
      <c r="D80" s="289"/>
      <c r="E80" s="289"/>
      <c r="F80" s="289"/>
      <c r="G80" s="289"/>
      <c r="H80" s="289"/>
      <c r="I80" s="289"/>
      <c r="J80" s="289"/>
      <c r="K80" s="289"/>
      <c r="L80" s="289"/>
      <c r="M80" s="289"/>
      <c r="N80" s="289"/>
      <c r="O80" s="289"/>
      <c r="P80" s="289"/>
      <c r="Q80" s="290"/>
      <c r="R80" s="305" t="s">
        <v>4</v>
      </c>
      <c r="S80" s="306"/>
      <c r="T80" s="291" t="s">
        <v>5</v>
      </c>
      <c r="U80" s="292"/>
      <c r="V80" s="292"/>
      <c r="W80" s="292"/>
      <c r="X80" s="292"/>
      <c r="Y80" s="293"/>
    </row>
    <row r="81" spans="1:25" x14ac:dyDescent="0.25">
      <c r="A81" s="287" t="s">
        <v>6</v>
      </c>
      <c r="B81" s="287"/>
      <c r="C81" s="288" t="s">
        <v>111</v>
      </c>
      <c r="D81" s="289"/>
      <c r="E81" s="289"/>
      <c r="F81" s="289"/>
      <c r="G81" s="289"/>
      <c r="H81" s="289"/>
      <c r="I81" s="289"/>
      <c r="J81" s="289"/>
      <c r="K81" s="289"/>
      <c r="L81" s="289"/>
      <c r="M81" s="289"/>
      <c r="N81" s="289"/>
      <c r="O81" s="289"/>
      <c r="P81" s="289"/>
      <c r="Q81" s="290"/>
      <c r="R81" s="307" t="s">
        <v>7</v>
      </c>
      <c r="S81" s="308"/>
      <c r="T81" s="291" t="s">
        <v>112</v>
      </c>
      <c r="U81" s="292"/>
      <c r="V81" s="292"/>
      <c r="W81" s="292"/>
      <c r="X81" s="292"/>
      <c r="Y81" s="293"/>
    </row>
    <row r="82" spans="1:25" x14ac:dyDescent="0.25">
      <c r="A82" s="332" t="s">
        <v>9</v>
      </c>
      <c r="B82" s="332"/>
      <c r="C82" s="288" t="s">
        <v>152</v>
      </c>
      <c r="D82" s="289"/>
      <c r="E82" s="289"/>
      <c r="F82" s="289"/>
      <c r="G82" s="289"/>
      <c r="H82" s="289"/>
      <c r="I82" s="289"/>
      <c r="J82" s="289"/>
      <c r="K82" s="289"/>
      <c r="L82" s="289"/>
      <c r="M82" s="289"/>
      <c r="N82" s="289"/>
      <c r="O82" s="289"/>
      <c r="P82" s="289"/>
      <c r="Q82" s="290"/>
      <c r="R82" s="307" t="s">
        <v>10</v>
      </c>
      <c r="S82" s="308"/>
      <c r="T82" s="291" t="s">
        <v>113</v>
      </c>
      <c r="U82" s="292"/>
      <c r="V82" s="292"/>
      <c r="W82" s="292"/>
      <c r="X82" s="292"/>
      <c r="Y82" s="293"/>
    </row>
    <row r="83" spans="1:25" ht="25.5" customHeight="1" x14ac:dyDescent="0.25">
      <c r="A83" s="287" t="s">
        <v>11</v>
      </c>
      <c r="B83" s="287"/>
      <c r="C83" s="337" t="s">
        <v>153</v>
      </c>
      <c r="D83" s="344"/>
      <c r="E83" s="344"/>
      <c r="F83" s="344"/>
      <c r="G83" s="344"/>
      <c r="H83" s="344"/>
      <c r="I83" s="344"/>
      <c r="J83" s="344"/>
      <c r="K83" s="344"/>
      <c r="L83" s="344"/>
      <c r="M83" s="344"/>
      <c r="N83" s="344"/>
      <c r="O83" s="344"/>
      <c r="P83" s="344"/>
      <c r="Q83" s="345"/>
      <c r="R83" s="3" t="s">
        <v>12</v>
      </c>
      <c r="S83" s="4"/>
      <c r="T83" s="291" t="s">
        <v>74</v>
      </c>
      <c r="U83" s="292"/>
      <c r="V83" s="292"/>
      <c r="W83" s="292"/>
      <c r="X83" s="292"/>
      <c r="Y83" s="293"/>
    </row>
    <row r="84" spans="1:25" x14ac:dyDescent="0.25">
      <c r="A84" s="294" t="s">
        <v>13</v>
      </c>
      <c r="B84" s="294"/>
      <c r="C84" s="288" t="s">
        <v>154</v>
      </c>
      <c r="D84" s="289"/>
      <c r="E84" s="289"/>
      <c r="F84" s="289"/>
      <c r="G84" s="289"/>
      <c r="H84" s="289"/>
      <c r="I84" s="289"/>
      <c r="J84" s="289"/>
      <c r="K84" s="289"/>
      <c r="L84" s="289"/>
      <c r="M84" s="289"/>
      <c r="N84" s="289"/>
      <c r="O84" s="289"/>
      <c r="P84" s="289"/>
      <c r="Q84" s="290"/>
      <c r="R84" s="295" t="s">
        <v>14</v>
      </c>
      <c r="S84" s="296"/>
      <c r="T84" s="297"/>
      <c r="U84" s="298"/>
      <c r="V84" s="298"/>
      <c r="W84" s="298"/>
      <c r="X84" s="298"/>
      <c r="Y84" s="299"/>
    </row>
    <row r="85" spans="1:25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</row>
    <row r="86" spans="1:25" s="7" customFormat="1" ht="28.5" customHeight="1" x14ac:dyDescent="0.2">
      <c r="A86" s="264" t="s">
        <v>15</v>
      </c>
      <c r="B86" s="261" t="s">
        <v>16</v>
      </c>
      <c r="C86" s="263"/>
      <c r="D86" s="278" t="s">
        <v>17</v>
      </c>
      <c r="E86" s="280" t="s">
        <v>18</v>
      </c>
      <c r="F86" s="300" t="s">
        <v>19</v>
      </c>
      <c r="G86" s="278" t="s">
        <v>20</v>
      </c>
      <c r="H86" s="280" t="s">
        <v>21</v>
      </c>
      <c r="I86" s="280" t="s">
        <v>22</v>
      </c>
      <c r="J86" s="280"/>
      <c r="K86" s="261" t="s">
        <v>23</v>
      </c>
      <c r="L86" s="262"/>
      <c r="M86" s="262"/>
      <c r="N86" s="262"/>
      <c r="O86" s="262"/>
      <c r="P86" s="263"/>
      <c r="Q86" s="284" t="s">
        <v>24</v>
      </c>
      <c r="R86" s="284"/>
      <c r="S86" s="284" t="s">
        <v>25</v>
      </c>
      <c r="T86" s="284"/>
      <c r="U86" s="301" t="s">
        <v>26</v>
      </c>
      <c r="V86" s="6" t="s">
        <v>27</v>
      </c>
      <c r="W86" s="6" t="s">
        <v>27</v>
      </c>
      <c r="X86" s="6" t="s">
        <v>27</v>
      </c>
      <c r="Y86" s="303" t="s">
        <v>28</v>
      </c>
    </row>
    <row r="87" spans="1:25" s="7" customFormat="1" ht="36" customHeight="1" x14ac:dyDescent="0.2">
      <c r="A87" s="264"/>
      <c r="B87" s="132" t="s">
        <v>29</v>
      </c>
      <c r="C87" s="132" t="s">
        <v>30</v>
      </c>
      <c r="D87" s="279"/>
      <c r="E87" s="280"/>
      <c r="F87" s="300"/>
      <c r="G87" s="279"/>
      <c r="H87" s="280"/>
      <c r="I87" s="129" t="s">
        <v>31</v>
      </c>
      <c r="J87" s="10" t="s">
        <v>32</v>
      </c>
      <c r="K87" s="269" t="s">
        <v>33</v>
      </c>
      <c r="L87" s="270"/>
      <c r="M87" s="286"/>
      <c r="N87" s="269" t="s">
        <v>34</v>
      </c>
      <c r="O87" s="270"/>
      <c r="P87" s="286"/>
      <c r="Q87" s="27" t="s">
        <v>35</v>
      </c>
      <c r="R87" s="27" t="s">
        <v>36</v>
      </c>
      <c r="S87" s="27" t="s">
        <v>123</v>
      </c>
      <c r="T87" s="27" t="s">
        <v>124</v>
      </c>
      <c r="U87" s="302"/>
      <c r="V87" s="220" t="s">
        <v>37</v>
      </c>
      <c r="W87" s="220" t="s">
        <v>38</v>
      </c>
      <c r="X87" s="220" t="s">
        <v>39</v>
      </c>
      <c r="Y87" s="304"/>
    </row>
    <row r="88" spans="1:25" s="7" customFormat="1" ht="36" customHeight="1" x14ac:dyDescent="0.2">
      <c r="A88" s="128"/>
      <c r="B88" s="132"/>
      <c r="C88" s="132"/>
      <c r="D88" s="131"/>
      <c r="E88" s="132"/>
      <c r="F88" s="133"/>
      <c r="G88" s="131"/>
      <c r="H88" s="132"/>
      <c r="I88" s="129"/>
      <c r="J88" s="10"/>
      <c r="K88" s="132" t="s">
        <v>40</v>
      </c>
      <c r="L88" s="132" t="s">
        <v>41</v>
      </c>
      <c r="M88" s="132" t="s">
        <v>42</v>
      </c>
      <c r="N88" s="132" t="s">
        <v>40</v>
      </c>
      <c r="O88" s="132" t="s">
        <v>41</v>
      </c>
      <c r="P88" s="132" t="s">
        <v>42</v>
      </c>
      <c r="Q88" s="132"/>
      <c r="R88" s="132"/>
      <c r="S88" s="132"/>
      <c r="T88" s="132"/>
      <c r="U88" s="131"/>
      <c r="V88" s="14"/>
      <c r="W88" s="14"/>
      <c r="X88" s="14"/>
      <c r="Y88" s="134"/>
    </row>
    <row r="89" spans="1:25" s="7" customFormat="1" ht="12" x14ac:dyDescent="0.2">
      <c r="A89" s="16">
        <v>1</v>
      </c>
      <c r="B89" s="16"/>
      <c r="C89" s="17"/>
      <c r="D89" s="17"/>
      <c r="E89" s="17"/>
      <c r="F89" s="18"/>
      <c r="G89" s="16"/>
      <c r="H89" s="18"/>
      <c r="I89" s="18"/>
      <c r="J89" s="18"/>
      <c r="K89" s="19"/>
      <c r="L89" s="19"/>
      <c r="M89" s="19"/>
      <c r="N89" s="19"/>
      <c r="O89" s="19"/>
      <c r="P89" s="19"/>
      <c r="Q89" s="20"/>
      <c r="R89" s="16"/>
      <c r="S89" s="21"/>
      <c r="T89" s="21"/>
      <c r="U89" s="22"/>
      <c r="V89" s="23">
        <f>IFERROR((J89/I89)*100,0)</f>
        <v>0</v>
      </c>
      <c r="W89" s="23">
        <f>IFERROR((S89/T89)*100,0)</f>
        <v>0</v>
      </c>
      <c r="X89" s="23">
        <f>IFERROR(((N89+O89+P89)/(K89+L89+M89))*100,0)</f>
        <v>0</v>
      </c>
      <c r="Y89" s="24"/>
    </row>
    <row r="90" spans="1:25" s="7" customFormat="1" ht="12" x14ac:dyDescent="0.2">
      <c r="A90" s="16">
        <v>2</v>
      </c>
      <c r="B90" s="16"/>
      <c r="C90" s="17"/>
      <c r="D90" s="17"/>
      <c r="E90" s="17"/>
      <c r="F90" s="18"/>
      <c r="G90" s="16"/>
      <c r="H90" s="18"/>
      <c r="I90" s="18"/>
      <c r="J90" s="18"/>
      <c r="K90" s="19"/>
      <c r="L90" s="19"/>
      <c r="M90" s="19"/>
      <c r="N90" s="19"/>
      <c r="O90" s="19"/>
      <c r="P90" s="19"/>
      <c r="Q90" s="20"/>
      <c r="R90" s="16"/>
      <c r="S90" s="21"/>
      <c r="T90" s="21"/>
      <c r="U90" s="22"/>
      <c r="V90" s="23">
        <f>IFERROR((J90/I90)*100,0)</f>
        <v>0</v>
      </c>
      <c r="W90" s="23">
        <f>IFERROR((S90/T90)*100,0)</f>
        <v>0</v>
      </c>
      <c r="X90" s="23">
        <f>IFERROR(((N90+O90+P90)/(K90+L90+M90))*100,0)</f>
        <v>0</v>
      </c>
      <c r="Y90" s="24"/>
    </row>
    <row r="91" spans="1:25" s="7" customFormat="1" ht="12" x14ac:dyDescent="0.2">
      <c r="A91" s="16">
        <v>3</v>
      </c>
      <c r="B91" s="16"/>
      <c r="C91" s="17"/>
      <c r="D91" s="17"/>
      <c r="E91" s="17"/>
      <c r="F91" s="18"/>
      <c r="G91" s="16"/>
      <c r="H91" s="18"/>
      <c r="I91" s="18"/>
      <c r="J91" s="18"/>
      <c r="K91" s="19"/>
      <c r="L91" s="19"/>
      <c r="M91" s="19"/>
      <c r="N91" s="19"/>
      <c r="O91" s="19"/>
      <c r="P91" s="19"/>
      <c r="Q91" s="20"/>
      <c r="R91" s="16"/>
      <c r="S91" s="21"/>
      <c r="T91" s="21"/>
      <c r="U91" s="22"/>
      <c r="V91" s="23">
        <f>IFERROR((J91/I91)*100,0)</f>
        <v>0</v>
      </c>
      <c r="W91" s="23">
        <f>IFERROR((S91/T91)*100,0)</f>
        <v>0</v>
      </c>
      <c r="X91" s="23">
        <f>IFERROR(((N91+O91+P91)/(K91+L91+M91))*100,0)</f>
        <v>0</v>
      </c>
      <c r="Y91" s="24"/>
    </row>
    <row r="92" spans="1:25" s="7" customFormat="1" ht="12" x14ac:dyDescent="0.2">
      <c r="A92" s="25"/>
      <c r="B92" s="25"/>
      <c r="C92" s="26"/>
      <c r="D92" s="132" t="s">
        <v>43</v>
      </c>
      <c r="E92" s="132"/>
      <c r="F92" s="27"/>
      <c r="G92" s="25"/>
      <c r="H92" s="27"/>
      <c r="I92" s="27"/>
      <c r="J92" s="27"/>
      <c r="K92" s="28">
        <f t="shared" ref="K92:P92" si="0">K89+K90+K91</f>
        <v>0</v>
      </c>
      <c r="L92" s="28">
        <f t="shared" si="0"/>
        <v>0</v>
      </c>
      <c r="M92" s="28">
        <f t="shared" si="0"/>
        <v>0</v>
      </c>
      <c r="N92" s="28">
        <f t="shared" si="0"/>
        <v>0</v>
      </c>
      <c r="O92" s="28">
        <f t="shared" si="0"/>
        <v>0</v>
      </c>
      <c r="P92" s="28">
        <f t="shared" si="0"/>
        <v>0</v>
      </c>
      <c r="Q92" s="29"/>
      <c r="R92" s="25"/>
      <c r="S92" s="30"/>
      <c r="T92" s="30"/>
      <c r="U92" s="31"/>
      <c r="V92" s="31">
        <v>0</v>
      </c>
      <c r="W92" s="31">
        <v>0</v>
      </c>
      <c r="X92" s="31">
        <v>0</v>
      </c>
      <c r="Y92" s="25"/>
    </row>
    <row r="93" spans="1:25" s="7" customFormat="1" ht="12" x14ac:dyDescent="0.2">
      <c r="A93" s="16">
        <v>4</v>
      </c>
      <c r="B93" s="16"/>
      <c r="C93" s="17"/>
      <c r="D93" s="17"/>
      <c r="E93" s="17"/>
      <c r="F93" s="18"/>
      <c r="G93" s="16"/>
      <c r="H93" s="18"/>
      <c r="I93" s="18"/>
      <c r="J93" s="18"/>
      <c r="K93" s="19"/>
      <c r="L93" s="19"/>
      <c r="M93" s="19"/>
      <c r="N93" s="19"/>
      <c r="O93" s="19"/>
      <c r="P93" s="19"/>
      <c r="Q93" s="20"/>
      <c r="R93" s="16"/>
      <c r="S93" s="21"/>
      <c r="T93" s="21"/>
      <c r="U93" s="22"/>
      <c r="V93" s="23">
        <f>IFERROR((J93/I93)*100,0)</f>
        <v>0</v>
      </c>
      <c r="W93" s="23">
        <f>IFERROR((S93/T93)*100,0)</f>
        <v>0</v>
      </c>
      <c r="X93" s="23">
        <f>IFERROR(((N93+O93+P93)/(K93+L93+M93))*100,0)</f>
        <v>0</v>
      </c>
      <c r="Y93" s="24"/>
    </row>
    <row r="94" spans="1:25" s="7" customFormat="1" ht="12" x14ac:dyDescent="0.2">
      <c r="A94" s="16">
        <v>5</v>
      </c>
      <c r="B94" s="16"/>
      <c r="C94" s="16"/>
      <c r="D94" s="17"/>
      <c r="E94" s="17"/>
      <c r="F94" s="18"/>
      <c r="G94" s="16"/>
      <c r="H94" s="18"/>
      <c r="I94" s="18"/>
      <c r="J94" s="18"/>
      <c r="K94" s="19"/>
      <c r="L94" s="19"/>
      <c r="M94" s="19"/>
      <c r="N94" s="19"/>
      <c r="O94" s="19"/>
      <c r="P94" s="19"/>
      <c r="Q94" s="20"/>
      <c r="R94" s="16"/>
      <c r="S94" s="21"/>
      <c r="T94" s="16"/>
      <c r="U94" s="16"/>
      <c r="V94" s="23">
        <f>IFERROR((J94/I94)*100,0)</f>
        <v>0</v>
      </c>
      <c r="W94" s="23">
        <f>IFERROR((S94/T94)*100,0)</f>
        <v>0</v>
      </c>
      <c r="X94" s="23">
        <f>IFERROR(((N94+O94+P94)/(K94+L94+M94))*100,0)</f>
        <v>0</v>
      </c>
      <c r="Y94" s="24"/>
    </row>
    <row r="95" spans="1:25" s="7" customFormat="1" ht="12" x14ac:dyDescent="0.2">
      <c r="A95" s="16">
        <v>6</v>
      </c>
      <c r="B95" s="16"/>
      <c r="C95" s="16"/>
      <c r="D95" s="17"/>
      <c r="E95" s="17"/>
      <c r="F95" s="18"/>
      <c r="G95" s="16"/>
      <c r="H95" s="18"/>
      <c r="I95" s="18"/>
      <c r="J95" s="18"/>
      <c r="K95" s="19"/>
      <c r="L95" s="19"/>
      <c r="M95" s="19"/>
      <c r="N95" s="19"/>
      <c r="O95" s="19"/>
      <c r="P95" s="19"/>
      <c r="Q95" s="32"/>
      <c r="R95" s="33"/>
      <c r="S95" s="34"/>
      <c r="T95" s="34"/>
      <c r="U95" s="35"/>
      <c r="V95" s="23">
        <f>IFERROR((J95/I95)*100,0)</f>
        <v>0</v>
      </c>
      <c r="W95" s="23">
        <f>IFERROR((S95/T95)*100,0)</f>
        <v>0</v>
      </c>
      <c r="X95" s="23">
        <f>IFERROR(((N95+O95+P95)/(K95+L95+M95))*100,0)</f>
        <v>0</v>
      </c>
      <c r="Y95" s="24"/>
    </row>
    <row r="96" spans="1:25" s="7" customFormat="1" ht="12" x14ac:dyDescent="0.2">
      <c r="A96" s="25"/>
      <c r="B96" s="25"/>
      <c r="C96" s="25"/>
      <c r="D96" s="132" t="s">
        <v>43</v>
      </c>
      <c r="E96" s="132"/>
      <c r="F96" s="27"/>
      <c r="G96" s="25"/>
      <c r="H96" s="27"/>
      <c r="I96" s="27"/>
      <c r="J96" s="27"/>
      <c r="K96" s="28">
        <f t="shared" ref="K96:P96" si="1">K93+K94+K95</f>
        <v>0</v>
      </c>
      <c r="L96" s="28">
        <f t="shared" si="1"/>
        <v>0</v>
      </c>
      <c r="M96" s="28">
        <f t="shared" si="1"/>
        <v>0</v>
      </c>
      <c r="N96" s="28">
        <f t="shared" si="1"/>
        <v>0</v>
      </c>
      <c r="O96" s="28">
        <f t="shared" si="1"/>
        <v>0</v>
      </c>
      <c r="P96" s="28">
        <f t="shared" si="1"/>
        <v>0</v>
      </c>
      <c r="Q96" s="32"/>
      <c r="R96" s="33"/>
      <c r="S96" s="34"/>
      <c r="T96" s="34"/>
      <c r="U96" s="35"/>
      <c r="V96" s="23">
        <f>IFERROR((J96/I96)*100,0)</f>
        <v>0</v>
      </c>
      <c r="W96" s="23">
        <f>IFERROR((S96/T96)*100,0)</f>
        <v>0</v>
      </c>
      <c r="X96" s="23">
        <f>IFERROR(((N96+O96+P96)/(K96+L96+M96))*100,0)</f>
        <v>0</v>
      </c>
      <c r="Y96" s="24"/>
    </row>
    <row r="97" spans="1:25" x14ac:dyDescent="0.25">
      <c r="A97" s="259" t="s">
        <v>44</v>
      </c>
      <c r="B97" s="259"/>
      <c r="C97" s="259"/>
      <c r="D97" s="259"/>
      <c r="E97" s="259"/>
      <c r="F97" s="259"/>
      <c r="G97" s="259"/>
      <c r="H97" s="259"/>
      <c r="I97" s="125"/>
      <c r="J97" s="125"/>
      <c r="K97" s="37">
        <f t="shared" ref="K97:P97" si="2">K92+K96</f>
        <v>0</v>
      </c>
      <c r="L97" s="37">
        <f t="shared" si="2"/>
        <v>0</v>
      </c>
      <c r="M97" s="37">
        <f t="shared" si="2"/>
        <v>0</v>
      </c>
      <c r="N97" s="37">
        <f t="shared" si="2"/>
        <v>0</v>
      </c>
      <c r="O97" s="37">
        <f t="shared" si="2"/>
        <v>0</v>
      </c>
      <c r="P97" s="37">
        <f t="shared" si="2"/>
        <v>0</v>
      </c>
      <c r="Q97" s="275"/>
      <c r="R97" s="275"/>
      <c r="S97" s="275"/>
      <c r="T97" s="275"/>
      <c r="U97" s="275"/>
      <c r="V97" s="275"/>
      <c r="W97" s="275"/>
      <c r="X97" s="275"/>
      <c r="Y97" s="275"/>
    </row>
    <row r="98" spans="1:25" x14ac:dyDescent="0.25">
      <c r="A98" s="38"/>
      <c r="B98" s="38"/>
      <c r="C98" s="38"/>
      <c r="D98" s="38"/>
      <c r="E98" s="38"/>
      <c r="F98" s="38"/>
      <c r="G98" s="38"/>
      <c r="H98" s="38"/>
      <c r="I98" s="38"/>
      <c r="J98" s="38"/>
      <c r="K98" s="38"/>
      <c r="L98" s="39"/>
      <c r="M98" s="39"/>
    </row>
    <row r="99" spans="1:25" x14ac:dyDescent="0.25">
      <c r="A99" s="39"/>
      <c r="B99" s="39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</row>
    <row r="100" spans="1:25" x14ac:dyDescent="0.25">
      <c r="A100" s="276" t="s">
        <v>45</v>
      </c>
      <c r="B100" s="276"/>
      <c r="C100" s="276"/>
      <c r="D100" s="276"/>
      <c r="E100" s="276"/>
      <c r="F100" s="276"/>
      <c r="G100" s="276"/>
      <c r="H100" s="276"/>
      <c r="I100" s="276"/>
      <c r="J100" s="276"/>
      <c r="K100" s="276"/>
      <c r="L100" s="276"/>
      <c r="M100" s="276"/>
      <c r="N100" s="276"/>
      <c r="O100" s="276"/>
      <c r="P100" s="276"/>
      <c r="Q100" s="276"/>
      <c r="R100" s="276"/>
      <c r="S100" s="276"/>
      <c r="T100" s="276"/>
      <c r="U100" s="276"/>
      <c r="V100" s="276"/>
      <c r="W100" s="276"/>
      <c r="X100" s="276"/>
      <c r="Y100" s="276"/>
    </row>
    <row r="101" spans="1:25" x14ac:dyDescent="0.25">
      <c r="A101" s="277"/>
      <c r="B101" s="277"/>
      <c r="C101" s="277"/>
      <c r="D101" s="277"/>
      <c r="E101" s="277"/>
      <c r="F101" s="277"/>
      <c r="G101" s="277"/>
      <c r="H101" s="277"/>
      <c r="I101" s="277"/>
      <c r="J101" s="277"/>
      <c r="K101" s="277"/>
      <c r="L101" s="277"/>
      <c r="M101" s="277"/>
      <c r="N101" s="277"/>
      <c r="O101" s="277"/>
      <c r="P101" s="277"/>
      <c r="Q101" s="277"/>
      <c r="R101" s="277"/>
      <c r="S101" s="277"/>
      <c r="T101" s="277"/>
      <c r="U101" s="277"/>
      <c r="V101" s="277"/>
      <c r="W101" s="277"/>
      <c r="X101" s="277"/>
      <c r="Y101" s="277"/>
    </row>
    <row r="102" spans="1:25" ht="30" customHeight="1" x14ac:dyDescent="0.25">
      <c r="A102" s="264" t="s">
        <v>15</v>
      </c>
      <c r="B102" s="278" t="s">
        <v>46</v>
      </c>
      <c r="C102" s="264" t="s">
        <v>47</v>
      </c>
      <c r="D102" s="264"/>
      <c r="E102" s="280" t="s">
        <v>18</v>
      </c>
      <c r="F102" s="278" t="s">
        <v>20</v>
      </c>
      <c r="G102" s="280" t="s">
        <v>48</v>
      </c>
      <c r="H102" s="280" t="s">
        <v>22</v>
      </c>
      <c r="I102" s="280"/>
      <c r="J102" s="261" t="s">
        <v>23</v>
      </c>
      <c r="K102" s="262"/>
      <c r="L102" s="262"/>
      <c r="M102" s="262"/>
      <c r="N102" s="262"/>
      <c r="O102" s="263"/>
      <c r="P102" s="281" t="s">
        <v>49</v>
      </c>
      <c r="Q102" s="282"/>
      <c r="R102" s="283" t="s">
        <v>50</v>
      </c>
      <c r="S102" s="283"/>
      <c r="T102" s="284" t="s">
        <v>26</v>
      </c>
      <c r="U102" s="221" t="s">
        <v>27</v>
      </c>
      <c r="V102" s="221" t="s">
        <v>27</v>
      </c>
      <c r="W102" s="221" t="s">
        <v>27</v>
      </c>
      <c r="X102" s="285" t="s">
        <v>28</v>
      </c>
      <c r="Y102" s="40"/>
    </row>
    <row r="103" spans="1:25" ht="35.25" customHeight="1" x14ac:dyDescent="0.25">
      <c r="A103" s="264"/>
      <c r="B103" s="279"/>
      <c r="C103" s="264"/>
      <c r="D103" s="264"/>
      <c r="E103" s="280"/>
      <c r="F103" s="279"/>
      <c r="G103" s="280"/>
      <c r="H103" s="129" t="s">
        <v>31</v>
      </c>
      <c r="I103" s="10" t="s">
        <v>32</v>
      </c>
      <c r="J103" s="269" t="s">
        <v>51</v>
      </c>
      <c r="K103" s="270"/>
      <c r="L103" s="286"/>
      <c r="M103" s="269" t="s">
        <v>34</v>
      </c>
      <c r="N103" s="270"/>
      <c r="O103" s="286"/>
      <c r="P103" s="27" t="s">
        <v>35</v>
      </c>
      <c r="Q103" s="27" t="s">
        <v>36</v>
      </c>
      <c r="R103" s="27" t="s">
        <v>123</v>
      </c>
      <c r="S103" s="27" t="s">
        <v>124</v>
      </c>
      <c r="T103" s="284"/>
      <c r="U103" s="220" t="s">
        <v>37</v>
      </c>
      <c r="V103" s="220" t="s">
        <v>38</v>
      </c>
      <c r="W103" s="220" t="s">
        <v>39</v>
      </c>
      <c r="X103" s="285"/>
      <c r="Y103" s="40"/>
    </row>
    <row r="104" spans="1:25" ht="22.5" customHeight="1" x14ac:dyDescent="0.25">
      <c r="A104" s="128"/>
      <c r="B104" s="131"/>
      <c r="C104" s="126"/>
      <c r="D104" s="127"/>
      <c r="E104" s="132"/>
      <c r="F104" s="131"/>
      <c r="G104" s="132"/>
      <c r="H104" s="41"/>
      <c r="I104" s="10"/>
      <c r="J104" s="132" t="s">
        <v>40</v>
      </c>
      <c r="K104" s="132" t="s">
        <v>41</v>
      </c>
      <c r="L104" s="132" t="s">
        <v>42</v>
      </c>
      <c r="M104" s="132" t="s">
        <v>40</v>
      </c>
      <c r="N104" s="132" t="s">
        <v>41</v>
      </c>
      <c r="O104" s="132" t="s">
        <v>42</v>
      </c>
      <c r="P104" s="132"/>
      <c r="Q104" s="132"/>
      <c r="R104" s="132"/>
      <c r="S104" s="132"/>
      <c r="T104" s="132"/>
      <c r="U104" s="14"/>
      <c r="V104" s="14"/>
      <c r="W104" s="14"/>
      <c r="X104" s="133"/>
      <c r="Y104" s="40"/>
    </row>
    <row r="105" spans="1:25" ht="29.25" customHeight="1" x14ac:dyDescent="0.25">
      <c r="A105" s="16">
        <v>1</v>
      </c>
      <c r="B105" s="42" t="s">
        <v>52</v>
      </c>
      <c r="C105" s="247" t="s">
        <v>128</v>
      </c>
      <c r="D105" s="247"/>
      <c r="E105" s="18" t="s">
        <v>129</v>
      </c>
      <c r="F105" s="16" t="s">
        <v>54</v>
      </c>
      <c r="G105" s="123" t="s">
        <v>54</v>
      </c>
      <c r="H105" s="18">
        <v>121</v>
      </c>
      <c r="I105" s="18">
        <v>121</v>
      </c>
      <c r="J105" s="19">
        <v>1171029.71</v>
      </c>
      <c r="K105" s="19"/>
      <c r="L105" s="19"/>
      <c r="M105" s="19">
        <v>1171029.71</v>
      </c>
      <c r="N105" s="19"/>
      <c r="O105" s="20"/>
      <c r="P105" s="23">
        <f>IFERROR((I105/H105)*100,0)</f>
        <v>100</v>
      </c>
      <c r="Q105" s="23">
        <f>IFERROR((M105/J105)*100,0)</f>
        <v>100</v>
      </c>
      <c r="R105" s="21">
        <v>44470</v>
      </c>
      <c r="S105" s="21">
        <v>44561</v>
      </c>
      <c r="T105" s="22">
        <v>7874</v>
      </c>
      <c r="U105" s="23">
        <f>IFERROR((I105/H105)*100,0)</f>
        <v>100</v>
      </c>
      <c r="V105" s="23">
        <f>IFERROR((Q105/P105)*100,0)</f>
        <v>100</v>
      </c>
      <c r="W105" s="23">
        <f>IFERROR((M105/J105)*100,0)</f>
        <v>100</v>
      </c>
      <c r="X105" s="24"/>
      <c r="Y105" s="40"/>
    </row>
    <row r="106" spans="1:25" ht="25.5" customHeight="1" x14ac:dyDescent="0.25">
      <c r="A106" s="16"/>
      <c r="B106" s="42"/>
      <c r="C106" s="347"/>
      <c r="D106" s="348"/>
      <c r="E106" s="18"/>
      <c r="F106" s="16"/>
      <c r="G106" s="123"/>
      <c r="H106" s="44"/>
      <c r="I106" s="44"/>
      <c r="J106" s="19"/>
      <c r="K106" s="19"/>
      <c r="L106" s="19"/>
      <c r="M106" s="19"/>
      <c r="N106" s="20"/>
      <c r="O106" s="20"/>
      <c r="P106" s="20"/>
      <c r="Q106" s="16"/>
      <c r="R106" s="21"/>
      <c r="S106" s="21"/>
      <c r="T106" s="22"/>
      <c r="U106" s="23"/>
      <c r="V106" s="23"/>
      <c r="W106" s="23"/>
      <c r="X106" s="24"/>
      <c r="Y106" s="40"/>
    </row>
    <row r="107" spans="1:25" ht="24" customHeight="1" x14ac:dyDescent="0.25">
      <c r="A107" s="16"/>
      <c r="B107" s="42"/>
      <c r="C107" s="347"/>
      <c r="D107" s="348"/>
      <c r="E107" s="18"/>
      <c r="F107" s="16"/>
      <c r="G107" s="123"/>
      <c r="H107" s="44"/>
      <c r="I107" s="44"/>
      <c r="J107" s="19"/>
      <c r="K107" s="19"/>
      <c r="L107" s="19"/>
      <c r="M107" s="19"/>
      <c r="N107" s="20"/>
      <c r="O107" s="20"/>
      <c r="P107" s="20"/>
      <c r="Q107" s="16"/>
      <c r="R107" s="21"/>
      <c r="S107" s="21"/>
      <c r="T107" s="22"/>
      <c r="U107" s="23"/>
      <c r="V107" s="23"/>
      <c r="W107" s="23"/>
      <c r="X107" s="24"/>
      <c r="Y107" s="40"/>
    </row>
    <row r="108" spans="1:25" ht="16.5" customHeight="1" x14ac:dyDescent="0.25">
      <c r="A108" s="259" t="s">
        <v>44</v>
      </c>
      <c r="B108" s="259"/>
      <c r="C108" s="259"/>
      <c r="D108" s="259"/>
      <c r="E108" s="46"/>
      <c r="F108" s="118"/>
      <c r="G108" s="46"/>
      <c r="H108" s="48"/>
      <c r="I108" s="46"/>
      <c r="J108" s="28">
        <f>J107+J106+J105</f>
        <v>1171029.71</v>
      </c>
      <c r="K108" s="28"/>
      <c r="L108" s="28"/>
      <c r="M108" s="28">
        <f>M107+M106+M105</f>
        <v>1171029.71</v>
      </c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0"/>
    </row>
    <row r="109" spans="1:25" x14ac:dyDescent="0.25">
      <c r="B109" s="50"/>
      <c r="U109" s="51"/>
      <c r="V109" s="51"/>
      <c r="W109" s="51"/>
      <c r="X109" s="51"/>
      <c r="Y109" s="52"/>
    </row>
    <row r="110" spans="1:25" x14ac:dyDescent="0.25">
      <c r="B110" s="50"/>
      <c r="U110" s="51"/>
      <c r="V110" s="51"/>
      <c r="W110" s="51"/>
      <c r="X110" s="51"/>
      <c r="Y110" s="52"/>
    </row>
    <row r="111" spans="1:25" ht="16.5" x14ac:dyDescent="0.3">
      <c r="A111" s="53"/>
      <c r="B111" s="50"/>
      <c r="D111" s="261" t="s">
        <v>55</v>
      </c>
      <c r="E111" s="262"/>
      <c r="F111" s="262"/>
      <c r="G111" s="262"/>
      <c r="H111" s="262"/>
      <c r="I111" s="262"/>
      <c r="J111" s="262"/>
      <c r="K111" s="262"/>
      <c r="L111" s="262"/>
      <c r="M111" s="262"/>
      <c r="N111" s="262"/>
      <c r="O111" s="262"/>
      <c r="P111" s="262"/>
      <c r="Q111" s="262"/>
      <c r="R111" s="262"/>
      <c r="S111" s="262"/>
      <c r="T111" s="263"/>
    </row>
    <row r="112" spans="1:25" ht="25.5" customHeight="1" x14ac:dyDescent="0.3">
      <c r="A112" s="53"/>
      <c r="B112" s="50"/>
      <c r="D112" s="264" t="s">
        <v>56</v>
      </c>
      <c r="E112" s="264" t="s">
        <v>57</v>
      </c>
      <c r="F112" s="264"/>
      <c r="G112" s="264"/>
      <c r="H112" s="261"/>
      <c r="I112" s="265" t="s">
        <v>58</v>
      </c>
      <c r="J112" s="262"/>
      <c r="K112" s="266"/>
      <c r="L112" s="265" t="s">
        <v>59</v>
      </c>
      <c r="M112" s="262"/>
      <c r="N112" s="262"/>
      <c r="O112" s="267" t="s">
        <v>60</v>
      </c>
      <c r="P112" s="267"/>
      <c r="Q112" s="267"/>
      <c r="R112" s="267"/>
      <c r="S112" s="267"/>
      <c r="T112" s="268"/>
    </row>
    <row r="113" spans="2:25" ht="29.25" customHeight="1" x14ac:dyDescent="0.25">
      <c r="B113" s="50"/>
      <c r="D113" s="264"/>
      <c r="E113" s="264" t="s">
        <v>61</v>
      </c>
      <c r="F113" s="264"/>
      <c r="G113" s="269" t="s">
        <v>62</v>
      </c>
      <c r="H113" s="270"/>
      <c r="I113" s="54" t="s">
        <v>61</v>
      </c>
      <c r="J113" s="269" t="s">
        <v>62</v>
      </c>
      <c r="K113" s="271"/>
      <c r="L113" s="54" t="s">
        <v>61</v>
      </c>
      <c r="M113" s="269" t="s">
        <v>62</v>
      </c>
      <c r="N113" s="271"/>
      <c r="O113" s="272" t="s">
        <v>16</v>
      </c>
      <c r="P113" s="272"/>
      <c r="Q113" s="272"/>
      <c r="R113" s="55" t="s">
        <v>61</v>
      </c>
      <c r="S113" s="273" t="s">
        <v>62</v>
      </c>
      <c r="T113" s="273"/>
    </row>
    <row r="114" spans="2:25" x14ac:dyDescent="0.25">
      <c r="B114" s="50"/>
      <c r="D114" s="56" t="s">
        <v>63</v>
      </c>
      <c r="E114" s="228">
        <f t="shared" ref="E114:E123" si="3">COUNTIFS(G89:G92,"O",B89:B92,"AGUA Y SANEAMIENTO")</f>
        <v>0</v>
      </c>
      <c r="F114" s="229"/>
      <c r="G114" s="230">
        <f t="shared" ref="G114:G119" si="4">SUMIFS(N82:N89,G82:G89,"O",B82:B89,"AGUA Y SANEAMIENTO")</f>
        <v>0</v>
      </c>
      <c r="H114" s="231"/>
      <c r="I114" s="57">
        <f>COUNTIFS(G80:G83,"A",B80:B83,"AGUA Y SANEAMIENTO")</f>
        <v>0</v>
      </c>
      <c r="J114" s="230">
        <f t="shared" ref="J114:J119" si="5">SUMIFS(N82:N89,G82:G89,"A",B82:B89,"AGUA Y SANEAMIENTO")</f>
        <v>0</v>
      </c>
      <c r="K114" s="232"/>
      <c r="L114" s="57">
        <f>COUNTIFS(G80:G83,"AC",B80:B83,"AGUA Y SANEAMIENTO")</f>
        <v>0</v>
      </c>
      <c r="M114" s="230">
        <f>SUMIFS(N83:N90,G83:G90,"AC",B83:B90,"AGUA Y SANEAMIENTO")</f>
        <v>0</v>
      </c>
      <c r="N114" s="232"/>
      <c r="O114" s="246" t="s">
        <v>64</v>
      </c>
      <c r="P114" s="247"/>
      <c r="Q114" s="247"/>
      <c r="R114" s="248">
        <f>COUNTIF(B103:B111,"FGP")</f>
        <v>0</v>
      </c>
      <c r="S114" s="250">
        <f>SUMIF(B103:B111,"FGP",N103:N111)</f>
        <v>0</v>
      </c>
      <c r="T114" s="251"/>
    </row>
    <row r="115" spans="2:25" x14ac:dyDescent="0.25">
      <c r="D115" s="56" t="s">
        <v>65</v>
      </c>
      <c r="E115" s="228">
        <f t="shared" si="3"/>
        <v>0</v>
      </c>
      <c r="F115" s="229"/>
      <c r="G115" s="230">
        <f t="shared" si="4"/>
        <v>0</v>
      </c>
      <c r="H115" s="231"/>
      <c r="I115" s="57">
        <f>COUNTIFS(G80:G83,"A",B80:B83,"EDUCACIÓN")</f>
        <v>0</v>
      </c>
      <c r="J115" s="230">
        <f t="shared" si="5"/>
        <v>0</v>
      </c>
      <c r="K115" s="232"/>
      <c r="L115" s="57">
        <f>COUNTIFS(G80:G83,"AC",B80:B83,"EDUCACIÓN")</f>
        <v>0</v>
      </c>
      <c r="M115" s="230">
        <f>SUMIFS(N72:N81,G72:G81,"AC",B72:B81,"AGUA Y SANEAMIENTO")</f>
        <v>0</v>
      </c>
      <c r="N115" s="232"/>
      <c r="O115" s="246"/>
      <c r="P115" s="247"/>
      <c r="Q115" s="247"/>
      <c r="R115" s="274"/>
      <c r="S115" s="254"/>
      <c r="T115" s="255"/>
    </row>
    <row r="116" spans="2:25" x14ac:dyDescent="0.25">
      <c r="D116" s="58" t="s">
        <v>66</v>
      </c>
      <c r="E116" s="228">
        <f t="shared" si="3"/>
        <v>0</v>
      </c>
      <c r="F116" s="229"/>
      <c r="G116" s="230">
        <f t="shared" si="4"/>
        <v>0</v>
      </c>
      <c r="H116" s="231"/>
      <c r="I116" s="57">
        <f>COUNTIFS(G80:G83,"A",B80:B83,"OTROS PROYECTOS")</f>
        <v>0</v>
      </c>
      <c r="J116" s="230">
        <f t="shared" si="5"/>
        <v>0</v>
      </c>
      <c r="K116" s="232"/>
      <c r="L116" s="57">
        <f>COUNTIFS(G80:G83,"AC",B80:B83,"OTROS PROYECTOS")</f>
        <v>0</v>
      </c>
      <c r="M116" s="230">
        <f>SUMIFS(N77:N82,G77:G82,"AC",B77:B82,"AGUA Y SANEAMIENTO")</f>
        <v>0</v>
      </c>
      <c r="N116" s="232"/>
      <c r="O116" s="246" t="s">
        <v>67</v>
      </c>
      <c r="P116" s="247"/>
      <c r="Q116" s="247"/>
      <c r="R116" s="248">
        <f>COUNTIF(B103:B111,"FORTAMUN")</f>
        <v>1</v>
      </c>
      <c r="S116" s="250">
        <f>SUMIF(B103:B111,"FORTAMUN",M103:M111)</f>
        <v>1171029.71</v>
      </c>
      <c r="T116" s="251"/>
    </row>
    <row r="117" spans="2:25" x14ac:dyDescent="0.25">
      <c r="D117" s="58" t="s">
        <v>68</v>
      </c>
      <c r="E117" s="228">
        <f t="shared" si="3"/>
        <v>0</v>
      </c>
      <c r="F117" s="229"/>
      <c r="G117" s="230">
        <f t="shared" si="4"/>
        <v>0</v>
      </c>
      <c r="H117" s="231"/>
      <c r="I117" s="57">
        <f>COUNTIFS(G80:G83,"A",B80:B83,"SALUD")</f>
        <v>0</v>
      </c>
      <c r="J117" s="230">
        <f t="shared" si="5"/>
        <v>0</v>
      </c>
      <c r="K117" s="232"/>
      <c r="L117" s="57">
        <f>COUNTIFS(G80:G83,"AC",B80:B83,"SALUD")</f>
        <v>0</v>
      </c>
      <c r="M117" s="230">
        <f>SUMIFS(N78:N83,G78:G83,"AC",B78:B83,"AGUA Y SANEAMIENTO")</f>
        <v>0</v>
      </c>
      <c r="N117" s="232"/>
      <c r="O117" s="246"/>
      <c r="P117" s="247"/>
      <c r="Q117" s="247"/>
      <c r="R117" s="249"/>
      <c r="S117" s="252"/>
      <c r="T117" s="253"/>
    </row>
    <row r="118" spans="2:25" x14ac:dyDescent="0.25">
      <c r="D118" s="58" t="s">
        <v>69</v>
      </c>
      <c r="E118" s="228">
        <f t="shared" si="3"/>
        <v>0</v>
      </c>
      <c r="F118" s="229"/>
      <c r="G118" s="230">
        <f t="shared" si="4"/>
        <v>0</v>
      </c>
      <c r="H118" s="231"/>
      <c r="I118" s="57">
        <f>COUNTIFS(G80:G83,"A",B80:B83,"URBANIZACIÓN")</f>
        <v>0</v>
      </c>
      <c r="J118" s="230">
        <f t="shared" si="5"/>
        <v>0</v>
      </c>
      <c r="K118" s="232"/>
      <c r="L118" s="57">
        <f>COUNTIFS(G80:G83,"AC",B80:B83,"URBANIZACIÓN")</f>
        <v>0</v>
      </c>
      <c r="M118" s="230">
        <f>SUMIFS(N79:N84,G79:G84,"AC",B79:B84,"AGUA Y SANEAMIENTO")</f>
        <v>0</v>
      </c>
      <c r="N118" s="232"/>
      <c r="O118" s="246"/>
      <c r="P118" s="247"/>
      <c r="Q118" s="247"/>
      <c r="R118" s="249"/>
      <c r="S118" s="254"/>
      <c r="T118" s="255"/>
    </row>
    <row r="119" spans="2:25" x14ac:dyDescent="0.25">
      <c r="D119" s="58" t="s">
        <v>70</v>
      </c>
      <c r="E119" s="228">
        <f t="shared" si="3"/>
        <v>0</v>
      </c>
      <c r="F119" s="229"/>
      <c r="G119" s="230">
        <f t="shared" si="4"/>
        <v>0</v>
      </c>
      <c r="H119" s="231"/>
      <c r="I119" s="57">
        <f>COUNTIFS(G80:G83,"A",B80:B83,"VIVIENDA")</f>
        <v>0</v>
      </c>
      <c r="J119" s="230">
        <f t="shared" si="5"/>
        <v>0</v>
      </c>
      <c r="K119" s="232"/>
      <c r="L119" s="57">
        <f>COUNTIFS(G80:G83,"AC",B80:B83,"VIVIENDA")</f>
        <v>0</v>
      </c>
      <c r="M119" s="230">
        <f>SUMIFS(N79:N89,G79:G89,"AC",B79:B89,"AGUA Y SANEAMIENTO")</f>
        <v>0</v>
      </c>
      <c r="N119" s="232"/>
      <c r="O119" s="243"/>
      <c r="P119" s="244"/>
      <c r="Q119" s="229"/>
      <c r="R119" s="59"/>
      <c r="S119" s="245"/>
      <c r="T119" s="245"/>
    </row>
    <row r="120" spans="2:25" x14ac:dyDescent="0.25">
      <c r="D120" s="60" t="s">
        <v>71</v>
      </c>
      <c r="E120" s="228">
        <f t="shared" si="3"/>
        <v>0</v>
      </c>
      <c r="F120" s="229"/>
      <c r="G120" s="230">
        <f>SUMIFS(N89:N95,G89:G95,"O",B89:B95,"AGUA Y SANEAMIENTO")</f>
        <v>0</v>
      </c>
      <c r="H120" s="231"/>
      <c r="I120" s="57">
        <f>COUNTIFS(G80:G83,"A",B80:B83,"PRODIM")</f>
        <v>0</v>
      </c>
      <c r="J120" s="230">
        <f>SUMIFS(N89:N95,G89:G95,"A",B89:B95,"AGUA Y SANEAMIENTO")</f>
        <v>0</v>
      </c>
      <c r="K120" s="232"/>
      <c r="L120" s="57">
        <f>COUNTIFS(G80:G83,"AC",B80:B83,"PRODIM")</f>
        <v>0</v>
      </c>
      <c r="M120" s="230">
        <f>SUMIFS(N80:N90,G80:G90,"AC",B80:B90,"AGUA Y SANEAMIENTO")</f>
        <v>0</v>
      </c>
      <c r="N120" s="232"/>
      <c r="O120" s="243"/>
      <c r="P120" s="244"/>
      <c r="Q120" s="229"/>
      <c r="R120" s="59"/>
      <c r="S120" s="245"/>
      <c r="T120" s="245"/>
    </row>
    <row r="121" spans="2:25" x14ac:dyDescent="0.25">
      <c r="D121" s="60" t="s">
        <v>72</v>
      </c>
      <c r="E121" s="228">
        <f t="shared" si="3"/>
        <v>0</v>
      </c>
      <c r="F121" s="229"/>
      <c r="G121" s="230">
        <f>SUMIFS(N90:N96,G90:G96,"O",B90:B96,"AGUA Y SANEAMIENTO")</f>
        <v>0</v>
      </c>
      <c r="H121" s="231"/>
      <c r="I121" s="57">
        <f>COUNTIFS(G80:G83,"A",B80:B83,"GASTOS INDIRECTOS")</f>
        <v>0</v>
      </c>
      <c r="J121" s="230">
        <f>SUMIFS(N90:N96,G90:G96,"A",B90:B96,"AGUA Y SANEAMIENTO")</f>
        <v>0</v>
      </c>
      <c r="K121" s="232"/>
      <c r="L121" s="57">
        <f>COUNTIFS(G80:G83,"AC",B80:B83,"GASTOS INDIRECTOS")</f>
        <v>0</v>
      </c>
      <c r="M121" s="230">
        <f>SUMIFS(N81:N91,G81:G91,"AC",B81:B91,"AGUA Y SANEAMIENTO")</f>
        <v>0</v>
      </c>
      <c r="N121" s="232"/>
      <c r="O121" s="243"/>
      <c r="P121" s="244"/>
      <c r="Q121" s="229"/>
      <c r="R121" s="59"/>
      <c r="S121" s="245"/>
      <c r="T121" s="245"/>
    </row>
    <row r="122" spans="2:25" ht="26.25" customHeight="1" x14ac:dyDescent="0.25">
      <c r="D122" s="61" t="s">
        <v>64</v>
      </c>
      <c r="E122" s="228">
        <f t="shared" si="3"/>
        <v>0</v>
      </c>
      <c r="F122" s="229"/>
      <c r="G122" s="230">
        <f>SUMIFS(N91:N97,G91:G97,"O",B91:B97,"AGUA Y SANEAMIENTO")</f>
        <v>0</v>
      </c>
      <c r="H122" s="231"/>
      <c r="I122" s="57">
        <f>COUNTIFS(G80:G83,"A",B80:B83,"FGP")</f>
        <v>0</v>
      </c>
      <c r="J122" s="230">
        <f>SUMIFS(N91:N97,G91:G97,"A",B91:B97,"AGUA Y SANEAMIENTO")</f>
        <v>0</v>
      </c>
      <c r="K122" s="232"/>
      <c r="L122" s="57">
        <f>COUNTIFS(G80:G83,"AC",B80:B83,"FGP")</f>
        <v>0</v>
      </c>
      <c r="M122" s="230"/>
      <c r="N122" s="232"/>
      <c r="O122" s="243"/>
      <c r="P122" s="244"/>
      <c r="Q122" s="229"/>
      <c r="R122" s="59"/>
      <c r="S122" s="245"/>
      <c r="T122" s="245"/>
    </row>
    <row r="123" spans="2:25" ht="29.25" customHeight="1" thickBot="1" x14ac:dyDescent="0.3">
      <c r="D123" s="62" t="s">
        <v>67</v>
      </c>
      <c r="E123" s="228">
        <f t="shared" si="3"/>
        <v>0</v>
      </c>
      <c r="F123" s="229"/>
      <c r="G123" s="230">
        <f>SUMIFS(N92:N98,G92:G98,"O",B92:B98,"AGUA Y SANEAMIENTO")</f>
        <v>0</v>
      </c>
      <c r="H123" s="231"/>
      <c r="I123" s="63">
        <f>COUNTIFS(G80:G83,"A",B80:B83,"FORTAMUN")</f>
        <v>0</v>
      </c>
      <c r="J123" s="230">
        <f>SUMIFS(N92:N98,G92:G98,"A",B92:B98,"AGUA Y SANEAMIENTO")</f>
        <v>0</v>
      </c>
      <c r="K123" s="232"/>
      <c r="L123" s="63">
        <f>COUNTIFS(G80:G83,"AC",B80:B83,"FORTAMUN")</f>
        <v>0</v>
      </c>
      <c r="M123" s="230">
        <f>SUMIFS(N83:N93,G83:G93,"AC",B83:B93,"AGUA Y SANEAMIENTO")</f>
        <v>0</v>
      </c>
      <c r="N123" s="232"/>
      <c r="O123" s="233"/>
      <c r="P123" s="234"/>
      <c r="Q123" s="235"/>
      <c r="R123" s="64"/>
      <c r="S123" s="236"/>
      <c r="T123" s="236"/>
    </row>
    <row r="124" spans="2:25" ht="15.75" thickBot="1" x14ac:dyDescent="0.3">
      <c r="D124" s="65" t="s">
        <v>73</v>
      </c>
      <c r="E124" s="237">
        <f>SUBTOTAL(9,E114:F123)</f>
        <v>0</v>
      </c>
      <c r="F124" s="238"/>
      <c r="G124" s="239">
        <f>SUBTOTAL(9,G114:H123)</f>
        <v>0</v>
      </c>
      <c r="H124" s="240"/>
      <c r="I124" s="66">
        <f>SUBTOTAL(9,I114:I123)</f>
        <v>0</v>
      </c>
      <c r="J124" s="239">
        <f>SUBTOTAL(9,J114:K123)</f>
        <v>0</v>
      </c>
      <c r="K124" s="240"/>
      <c r="L124" s="67">
        <f>SUBTOTAL(9,L114:L123)</f>
        <v>0</v>
      </c>
      <c r="M124" s="239">
        <f>SUBTOTAL(9,M114:N123)</f>
        <v>0</v>
      </c>
      <c r="N124" s="240"/>
      <c r="O124" s="67"/>
      <c r="P124" s="68"/>
      <c r="Q124" s="69"/>
      <c r="R124" s="70">
        <f>SUBTOTAL(9,R114:R123)</f>
        <v>1</v>
      </c>
      <c r="S124" s="239">
        <f>SUBTOTAL(9,S114:T123)</f>
        <v>1171029.71</v>
      </c>
      <c r="T124" s="240"/>
    </row>
    <row r="128" spans="2:25" x14ac:dyDescent="0.25">
      <c r="B128" s="136"/>
      <c r="C128" s="241"/>
      <c r="D128" s="241"/>
      <c r="E128" s="146"/>
      <c r="F128" s="146"/>
      <c r="G128" s="146"/>
      <c r="H128" s="359"/>
      <c r="I128" s="242"/>
      <c r="J128" s="242"/>
      <c r="K128" s="242"/>
      <c r="L128" s="242"/>
      <c r="M128" s="142"/>
      <c r="N128" s="142"/>
      <c r="O128" s="242"/>
      <c r="P128" s="242"/>
      <c r="Q128" s="242"/>
      <c r="R128" s="242"/>
      <c r="S128" s="142"/>
      <c r="T128" s="142"/>
      <c r="U128" s="242"/>
      <c r="V128" s="242"/>
      <c r="W128" s="242"/>
      <c r="X128" s="242"/>
      <c r="Y128" s="242"/>
    </row>
    <row r="129" spans="2:25" x14ac:dyDescent="0.25">
      <c r="B129" s="136"/>
      <c r="C129" s="225"/>
      <c r="D129" s="225"/>
      <c r="E129" s="225"/>
      <c r="F129" s="225"/>
      <c r="G129" s="225"/>
      <c r="H129" s="360"/>
      <c r="I129" s="138"/>
      <c r="J129" s="138"/>
      <c r="K129" s="138"/>
      <c r="L129" s="138"/>
      <c r="M129" s="138"/>
      <c r="N129" s="137"/>
      <c r="O129" s="138"/>
      <c r="P129" s="138"/>
      <c r="Q129" s="138"/>
      <c r="R129" s="138"/>
      <c r="S129" s="137"/>
      <c r="T129" s="138"/>
      <c r="U129" s="138"/>
      <c r="V129" s="138"/>
      <c r="W129" s="138"/>
      <c r="X129" s="39"/>
      <c r="Y129" s="39"/>
    </row>
    <row r="130" spans="2:25" ht="15.75" x14ac:dyDescent="0.25">
      <c r="B130" s="139"/>
      <c r="C130" s="227"/>
      <c r="D130" s="227"/>
      <c r="E130" s="145"/>
      <c r="F130" s="145"/>
      <c r="G130" s="140"/>
      <c r="H130" s="360"/>
      <c r="I130" s="227"/>
      <c r="J130" s="227"/>
      <c r="K130" s="227"/>
      <c r="L130" s="227"/>
      <c r="M130" s="141"/>
      <c r="N130" s="141"/>
      <c r="O130" s="227"/>
      <c r="P130" s="227"/>
      <c r="Q130" s="227"/>
      <c r="R130" s="227"/>
      <c r="S130" s="142"/>
      <c r="T130" s="141"/>
      <c r="U130" s="227"/>
      <c r="V130" s="227"/>
      <c r="W130" s="227"/>
      <c r="X130" s="227"/>
      <c r="Y130" s="227"/>
    </row>
    <row r="131" spans="2:25" ht="15.75" x14ac:dyDescent="0.25">
      <c r="B131" s="139"/>
      <c r="C131" s="227"/>
      <c r="D131" s="227"/>
      <c r="E131" s="145"/>
      <c r="F131" s="145"/>
      <c r="G131" s="145"/>
      <c r="H131" s="360"/>
      <c r="I131" s="227"/>
      <c r="J131" s="227"/>
      <c r="K131" s="227"/>
      <c r="L131" s="227"/>
      <c r="M131" s="141"/>
      <c r="N131" s="141"/>
      <c r="O131" s="227"/>
      <c r="P131" s="227"/>
      <c r="Q131" s="227"/>
      <c r="R131" s="227"/>
      <c r="S131" s="141"/>
      <c r="T131" s="141"/>
      <c r="U131" s="227"/>
      <c r="V131" s="227"/>
      <c r="W131" s="227"/>
      <c r="X131" s="227"/>
      <c r="Y131" s="227"/>
    </row>
    <row r="132" spans="2:25" x14ac:dyDescent="0.25">
      <c r="C132" s="39"/>
      <c r="D132" s="39"/>
      <c r="E132" s="39"/>
      <c r="F132" s="39"/>
      <c r="G132" s="39"/>
      <c r="H132" s="39"/>
      <c r="I132" s="39"/>
      <c r="J132" s="39"/>
      <c r="K132" s="39"/>
      <c r="L132" s="39"/>
      <c r="M132" s="39"/>
      <c r="N132" s="39"/>
      <c r="O132" s="39"/>
      <c r="P132" s="39"/>
      <c r="Q132" s="39"/>
      <c r="R132" s="39"/>
      <c r="S132" s="39"/>
      <c r="T132" s="39"/>
      <c r="U132" s="39"/>
      <c r="V132" s="39"/>
      <c r="W132" s="39"/>
      <c r="X132" s="39"/>
      <c r="Y132" s="39"/>
    </row>
    <row r="133" spans="2:25" x14ac:dyDescent="0.25">
      <c r="V133" s="143"/>
      <c r="W133" s="143"/>
      <c r="X133" s="143"/>
    </row>
    <row r="148" spans="1:25" ht="20.25" x14ac:dyDescent="0.25">
      <c r="A148" s="311" t="s">
        <v>0</v>
      </c>
      <c r="B148" s="312"/>
      <c r="C148" s="312"/>
      <c r="D148" s="312"/>
      <c r="E148" s="312"/>
      <c r="F148" s="312"/>
      <c r="G148" s="312"/>
      <c r="H148" s="312"/>
      <c r="I148" s="312"/>
      <c r="J148" s="312"/>
      <c r="K148" s="312"/>
      <c r="L148" s="312"/>
      <c r="M148" s="312"/>
      <c r="N148" s="312"/>
      <c r="O148" s="312"/>
      <c r="P148" s="312"/>
      <c r="Q148" s="312"/>
      <c r="R148" s="312"/>
      <c r="S148" s="312"/>
      <c r="T148" s="312"/>
      <c r="U148" s="312"/>
      <c r="V148" s="312"/>
      <c r="W148" s="312"/>
      <c r="X148" s="312"/>
      <c r="Y148" s="313"/>
    </row>
    <row r="149" spans="1:25" x14ac:dyDescent="0.25">
      <c r="A149" s="149"/>
      <c r="B149" s="150"/>
      <c r="C149" s="150"/>
      <c r="D149" s="150"/>
      <c r="E149" s="150"/>
      <c r="F149" s="150"/>
      <c r="G149" s="150"/>
      <c r="H149" s="150"/>
      <c r="I149" s="150"/>
      <c r="J149" s="150"/>
      <c r="K149" s="150"/>
      <c r="L149" s="150"/>
      <c r="M149" s="150"/>
      <c r="N149" s="150"/>
      <c r="O149" s="150"/>
      <c r="P149" s="150"/>
      <c r="Q149" s="150"/>
      <c r="R149" s="150"/>
      <c r="S149" s="150"/>
      <c r="T149" s="150"/>
      <c r="U149" s="150"/>
      <c r="V149" s="150"/>
      <c r="W149" s="150"/>
      <c r="X149" s="150"/>
      <c r="Y149" s="151"/>
    </row>
    <row r="150" spans="1:25" ht="15.75" x14ac:dyDescent="0.25">
      <c r="A150" s="314" t="s">
        <v>286</v>
      </c>
      <c r="B150" s="315"/>
      <c r="C150" s="315"/>
      <c r="D150" s="315"/>
      <c r="E150" s="315"/>
      <c r="F150" s="315"/>
      <c r="G150" s="315"/>
      <c r="H150" s="315"/>
      <c r="I150" s="315"/>
      <c r="J150" s="315"/>
      <c r="K150" s="315"/>
      <c r="L150" s="315"/>
      <c r="M150" s="315"/>
      <c r="N150" s="315"/>
      <c r="O150" s="315"/>
      <c r="P150" s="315"/>
      <c r="Q150" s="315"/>
      <c r="R150" s="315"/>
      <c r="S150" s="315"/>
      <c r="T150" s="315"/>
      <c r="U150" s="315"/>
      <c r="V150" s="315"/>
      <c r="W150" s="315"/>
      <c r="X150" s="315"/>
      <c r="Y150" s="316"/>
    </row>
    <row r="151" spans="1:25" ht="15.75" x14ac:dyDescent="0.25">
      <c r="A151" s="152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317"/>
      <c r="Y151" s="318"/>
    </row>
    <row r="152" spans="1:25" x14ac:dyDescent="0.25">
      <c r="A152" s="319"/>
      <c r="B152" s="320"/>
      <c r="C152" s="320"/>
      <c r="D152" s="320"/>
      <c r="E152" s="320"/>
      <c r="F152" s="320"/>
      <c r="G152" s="320"/>
      <c r="H152" s="320"/>
      <c r="I152" s="320"/>
      <c r="J152" s="320"/>
      <c r="K152" s="320"/>
      <c r="L152" s="320"/>
      <c r="M152" s="320"/>
      <c r="N152" s="320"/>
      <c r="O152" s="148"/>
      <c r="P152" s="148"/>
      <c r="Q152" s="321" t="s">
        <v>197</v>
      </c>
      <c r="R152" s="321"/>
      <c r="S152" s="321"/>
      <c r="T152" s="321"/>
      <c r="U152" s="321"/>
      <c r="V152" s="321"/>
      <c r="W152" s="321"/>
      <c r="X152" s="321"/>
      <c r="Y152" s="322"/>
    </row>
    <row r="155" spans="1:25" ht="15" customHeight="1" x14ac:dyDescent="0.25">
      <c r="A155" s="287" t="s">
        <v>1</v>
      </c>
      <c r="B155" s="287"/>
      <c r="C155" s="323" t="s">
        <v>126</v>
      </c>
      <c r="D155" s="324"/>
      <c r="E155" s="324"/>
      <c r="F155" s="324"/>
      <c r="G155" s="324"/>
      <c r="H155" s="324"/>
      <c r="I155" s="324"/>
      <c r="J155" s="324"/>
      <c r="K155" s="324"/>
      <c r="L155" s="324"/>
      <c r="M155" s="324"/>
      <c r="N155" s="324"/>
      <c r="O155" s="324"/>
      <c r="P155" s="324"/>
      <c r="Q155" s="325"/>
      <c r="R155" s="326" t="s">
        <v>2</v>
      </c>
      <c r="S155" s="327"/>
      <c r="T155" s="327"/>
      <c r="U155" s="327"/>
      <c r="V155" s="327"/>
      <c r="W155" s="327"/>
      <c r="X155" s="327"/>
      <c r="Y155" s="328"/>
    </row>
    <row r="156" spans="1:25" ht="15" customHeight="1" x14ac:dyDescent="0.25">
      <c r="A156" s="287" t="s">
        <v>3</v>
      </c>
      <c r="B156" s="287"/>
      <c r="C156" s="288" t="s">
        <v>114</v>
      </c>
      <c r="D156" s="289"/>
      <c r="E156" s="289"/>
      <c r="F156" s="289"/>
      <c r="G156" s="289"/>
      <c r="H156" s="289"/>
      <c r="I156" s="289"/>
      <c r="J156" s="289"/>
      <c r="K156" s="289"/>
      <c r="L156" s="289"/>
      <c r="M156" s="289"/>
      <c r="N156" s="289"/>
      <c r="O156" s="289"/>
      <c r="P156" s="289"/>
      <c r="Q156" s="290"/>
      <c r="R156" s="305" t="s">
        <v>4</v>
      </c>
      <c r="S156" s="306"/>
      <c r="T156" s="291" t="s">
        <v>5</v>
      </c>
      <c r="U156" s="292"/>
      <c r="V156" s="292"/>
      <c r="W156" s="292"/>
      <c r="X156" s="292"/>
      <c r="Y156" s="293"/>
    </row>
    <row r="157" spans="1:25" ht="15" customHeight="1" x14ac:dyDescent="0.25">
      <c r="A157" s="287" t="s">
        <v>6</v>
      </c>
      <c r="B157" s="287"/>
      <c r="C157" s="288" t="s">
        <v>111</v>
      </c>
      <c r="D157" s="289"/>
      <c r="E157" s="289"/>
      <c r="F157" s="289"/>
      <c r="G157" s="289"/>
      <c r="H157" s="289"/>
      <c r="I157" s="289"/>
      <c r="J157" s="289"/>
      <c r="K157" s="289"/>
      <c r="L157" s="289"/>
      <c r="M157" s="289"/>
      <c r="N157" s="289"/>
      <c r="O157" s="289"/>
      <c r="P157" s="289"/>
      <c r="Q157" s="290"/>
      <c r="R157" s="307" t="s">
        <v>7</v>
      </c>
      <c r="S157" s="308"/>
      <c r="T157" s="291" t="s">
        <v>8</v>
      </c>
      <c r="U157" s="292"/>
      <c r="V157" s="292"/>
      <c r="W157" s="292"/>
      <c r="X157" s="292"/>
      <c r="Y157" s="293"/>
    </row>
    <row r="158" spans="1:25" ht="15" customHeight="1" x14ac:dyDescent="0.25">
      <c r="A158" s="287" t="s">
        <v>9</v>
      </c>
      <c r="B158" s="287"/>
      <c r="C158" s="288" t="s">
        <v>152</v>
      </c>
      <c r="D158" s="289"/>
      <c r="E158" s="289"/>
      <c r="F158" s="289"/>
      <c r="G158" s="289"/>
      <c r="H158" s="289"/>
      <c r="I158" s="289"/>
      <c r="J158" s="289"/>
      <c r="K158" s="289"/>
      <c r="L158" s="289"/>
      <c r="M158" s="289"/>
      <c r="N158" s="289"/>
      <c r="O158" s="289"/>
      <c r="P158" s="289"/>
      <c r="Q158" s="290"/>
      <c r="R158" s="307" t="s">
        <v>10</v>
      </c>
      <c r="S158" s="308"/>
      <c r="T158" s="291" t="s">
        <v>113</v>
      </c>
      <c r="U158" s="292"/>
      <c r="V158" s="292"/>
      <c r="W158" s="292"/>
      <c r="X158" s="292"/>
      <c r="Y158" s="293"/>
    </row>
    <row r="159" spans="1:25" x14ac:dyDescent="0.25">
      <c r="A159" s="287" t="s">
        <v>11</v>
      </c>
      <c r="B159" s="287"/>
      <c r="C159" s="288" t="s">
        <v>155</v>
      </c>
      <c r="D159" s="289"/>
      <c r="E159" s="289"/>
      <c r="F159" s="289"/>
      <c r="G159" s="289"/>
      <c r="H159" s="289"/>
      <c r="I159" s="289"/>
      <c r="J159" s="289"/>
      <c r="K159" s="289"/>
      <c r="L159" s="289"/>
      <c r="M159" s="289"/>
      <c r="N159" s="289"/>
      <c r="O159" s="289"/>
      <c r="P159" s="289"/>
      <c r="Q159" s="290"/>
      <c r="R159" s="3" t="s">
        <v>12</v>
      </c>
      <c r="S159" s="4"/>
      <c r="T159" s="291" t="s">
        <v>74</v>
      </c>
      <c r="U159" s="292"/>
      <c r="V159" s="292"/>
      <c r="W159" s="292"/>
      <c r="X159" s="292"/>
      <c r="Y159" s="293"/>
    </row>
    <row r="160" spans="1:25" x14ac:dyDescent="0.25">
      <c r="A160" s="294" t="s">
        <v>13</v>
      </c>
      <c r="B160" s="294"/>
      <c r="C160" s="288" t="s">
        <v>156</v>
      </c>
      <c r="D160" s="289"/>
      <c r="E160" s="289"/>
      <c r="F160" s="289"/>
      <c r="G160" s="289"/>
      <c r="H160" s="289"/>
      <c r="I160" s="289"/>
      <c r="J160" s="289"/>
      <c r="K160" s="289"/>
      <c r="L160" s="289"/>
      <c r="M160" s="289"/>
      <c r="N160" s="289"/>
      <c r="O160" s="289"/>
      <c r="P160" s="289"/>
      <c r="Q160" s="290"/>
      <c r="R160" s="295" t="s">
        <v>14</v>
      </c>
      <c r="S160" s="296"/>
      <c r="T160" s="297"/>
      <c r="U160" s="298"/>
      <c r="V160" s="298"/>
      <c r="W160" s="298"/>
      <c r="X160" s="298"/>
      <c r="Y160" s="299"/>
    </row>
    <row r="161" spans="1:25" ht="16.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</row>
    <row r="162" spans="1:25" ht="24" customHeight="1" x14ac:dyDescent="0.25">
      <c r="A162" s="264" t="s">
        <v>15</v>
      </c>
      <c r="B162" s="261" t="s">
        <v>16</v>
      </c>
      <c r="C162" s="263"/>
      <c r="D162" s="278" t="s">
        <v>17</v>
      </c>
      <c r="E162" s="280" t="s">
        <v>18</v>
      </c>
      <c r="F162" s="300" t="s">
        <v>19</v>
      </c>
      <c r="G162" s="278" t="s">
        <v>20</v>
      </c>
      <c r="H162" s="280" t="s">
        <v>21</v>
      </c>
      <c r="I162" s="280" t="s">
        <v>22</v>
      </c>
      <c r="J162" s="280"/>
      <c r="K162" s="261" t="s">
        <v>23</v>
      </c>
      <c r="L162" s="262"/>
      <c r="M162" s="262"/>
      <c r="N162" s="262"/>
      <c r="O162" s="262"/>
      <c r="P162" s="263"/>
      <c r="Q162" s="284" t="s">
        <v>24</v>
      </c>
      <c r="R162" s="284"/>
      <c r="S162" s="284" t="s">
        <v>25</v>
      </c>
      <c r="T162" s="284"/>
      <c r="U162" s="301" t="s">
        <v>26</v>
      </c>
      <c r="V162" s="221" t="s">
        <v>27</v>
      </c>
      <c r="W162" s="221" t="s">
        <v>27</v>
      </c>
      <c r="X162" s="221" t="s">
        <v>27</v>
      </c>
      <c r="Y162" s="303" t="s">
        <v>28</v>
      </c>
    </row>
    <row r="163" spans="1:25" ht="24" x14ac:dyDescent="0.25">
      <c r="A163" s="264"/>
      <c r="B163" s="132" t="s">
        <v>29</v>
      </c>
      <c r="C163" s="132" t="s">
        <v>30</v>
      </c>
      <c r="D163" s="279"/>
      <c r="E163" s="280"/>
      <c r="F163" s="300"/>
      <c r="G163" s="279"/>
      <c r="H163" s="280"/>
      <c r="I163" s="129" t="s">
        <v>31</v>
      </c>
      <c r="J163" s="10" t="s">
        <v>32</v>
      </c>
      <c r="K163" s="269" t="s">
        <v>33</v>
      </c>
      <c r="L163" s="270"/>
      <c r="M163" s="286"/>
      <c r="N163" s="269" t="s">
        <v>34</v>
      </c>
      <c r="O163" s="270"/>
      <c r="P163" s="286"/>
      <c r="Q163" s="27" t="s">
        <v>35</v>
      </c>
      <c r="R163" s="27" t="s">
        <v>36</v>
      </c>
      <c r="S163" s="27" t="s">
        <v>123</v>
      </c>
      <c r="T163" s="27" t="s">
        <v>124</v>
      </c>
      <c r="U163" s="302"/>
      <c r="V163" s="220" t="s">
        <v>37</v>
      </c>
      <c r="W163" s="220" t="s">
        <v>38</v>
      </c>
      <c r="X163" s="220" t="s">
        <v>39</v>
      </c>
      <c r="Y163" s="304"/>
    </row>
    <row r="164" spans="1:25" ht="24" x14ac:dyDescent="0.25">
      <c r="A164" s="128"/>
      <c r="B164" s="132"/>
      <c r="C164" s="132"/>
      <c r="D164" s="131"/>
      <c r="E164" s="132"/>
      <c r="F164" s="133"/>
      <c r="G164" s="131"/>
      <c r="H164" s="132"/>
      <c r="I164" s="129"/>
      <c r="J164" s="10"/>
      <c r="K164" s="132" t="s">
        <v>40</v>
      </c>
      <c r="L164" s="132" t="s">
        <v>41</v>
      </c>
      <c r="M164" s="132" t="s">
        <v>42</v>
      </c>
      <c r="N164" s="132" t="s">
        <v>40</v>
      </c>
      <c r="O164" s="132" t="s">
        <v>41</v>
      </c>
      <c r="P164" s="132" t="s">
        <v>42</v>
      </c>
      <c r="Q164" s="132"/>
      <c r="R164" s="132"/>
      <c r="S164" s="132"/>
      <c r="T164" s="132"/>
      <c r="U164" s="131"/>
      <c r="V164" s="14"/>
      <c r="W164" s="14"/>
      <c r="X164" s="14"/>
      <c r="Y164" s="134"/>
    </row>
    <row r="165" spans="1:25" x14ac:dyDescent="0.25">
      <c r="A165" s="16">
        <v>1</v>
      </c>
      <c r="B165" s="16"/>
      <c r="C165" s="17"/>
      <c r="D165" s="17"/>
      <c r="E165" s="17"/>
      <c r="F165" s="18"/>
      <c r="G165" s="16"/>
      <c r="H165" s="18"/>
      <c r="I165" s="18"/>
      <c r="J165" s="18"/>
      <c r="K165" s="19"/>
      <c r="L165" s="19"/>
      <c r="M165" s="19"/>
      <c r="N165" s="19"/>
      <c r="O165" s="19"/>
      <c r="P165" s="19"/>
      <c r="Q165" s="20"/>
      <c r="R165" s="16"/>
      <c r="S165" s="21"/>
      <c r="T165" s="21"/>
      <c r="U165" s="22"/>
      <c r="V165" s="23">
        <f>IFERROR((J165/I165)*100,0)</f>
        <v>0</v>
      </c>
      <c r="W165" s="23">
        <f>IFERROR((S165/T165)*100,0)</f>
        <v>0</v>
      </c>
      <c r="X165" s="23">
        <f>IFERROR(((N165+O165+P165)/(K165+L165+M165))*100,0)</f>
        <v>0</v>
      </c>
      <c r="Y165" s="24"/>
    </row>
    <row r="166" spans="1:25" x14ac:dyDescent="0.25">
      <c r="A166" s="16">
        <v>2</v>
      </c>
      <c r="B166" s="16"/>
      <c r="C166" s="17"/>
      <c r="D166" s="17"/>
      <c r="E166" s="17"/>
      <c r="F166" s="18"/>
      <c r="G166" s="16"/>
      <c r="H166" s="18"/>
      <c r="I166" s="18"/>
      <c r="J166" s="18"/>
      <c r="K166" s="19"/>
      <c r="L166" s="19"/>
      <c r="M166" s="19"/>
      <c r="N166" s="19"/>
      <c r="O166" s="19"/>
      <c r="P166" s="19"/>
      <c r="Q166" s="20"/>
      <c r="R166" s="16"/>
      <c r="S166" s="21"/>
      <c r="T166" s="21"/>
      <c r="U166" s="22"/>
      <c r="V166" s="23">
        <f>IFERROR((J166/I166)*100,0)</f>
        <v>0</v>
      </c>
      <c r="W166" s="23">
        <f>IFERROR((S166/T166)*100,0)</f>
        <v>0</v>
      </c>
      <c r="X166" s="23">
        <f>IFERROR(((N166+O166+P166)/(K166+L166+M166))*100,0)</f>
        <v>0</v>
      </c>
      <c r="Y166" s="24"/>
    </row>
    <row r="167" spans="1:25" x14ac:dyDescent="0.25">
      <c r="A167" s="16">
        <v>3</v>
      </c>
      <c r="B167" s="16"/>
      <c r="C167" s="17"/>
      <c r="D167" s="17"/>
      <c r="E167" s="17"/>
      <c r="F167" s="18"/>
      <c r="G167" s="16"/>
      <c r="H167" s="18"/>
      <c r="I167" s="18"/>
      <c r="J167" s="18"/>
      <c r="K167" s="19"/>
      <c r="L167" s="19"/>
      <c r="M167" s="19"/>
      <c r="N167" s="19"/>
      <c r="O167" s="19"/>
      <c r="P167" s="19"/>
      <c r="Q167" s="20"/>
      <c r="R167" s="16"/>
      <c r="S167" s="21"/>
      <c r="T167" s="21"/>
      <c r="U167" s="22"/>
      <c r="V167" s="23">
        <f>IFERROR((J167/I167)*100,0)</f>
        <v>0</v>
      </c>
      <c r="W167" s="23">
        <f>IFERROR((S167/T167)*100,0)</f>
        <v>0</v>
      </c>
      <c r="X167" s="23">
        <f>IFERROR(((N167+O167+P167)/(K167+L167+M167))*100,0)</f>
        <v>0</v>
      </c>
      <c r="Y167" s="24"/>
    </row>
    <row r="168" spans="1:25" x14ac:dyDescent="0.25">
      <c r="A168" s="25"/>
      <c r="B168" s="25"/>
      <c r="C168" s="26"/>
      <c r="D168" s="132" t="s">
        <v>43</v>
      </c>
      <c r="E168" s="132"/>
      <c r="F168" s="27"/>
      <c r="G168" s="25"/>
      <c r="H168" s="27"/>
      <c r="I168" s="27"/>
      <c r="J168" s="27"/>
      <c r="K168" s="28">
        <f t="shared" ref="K168:P168" si="6">K165+K166+K167</f>
        <v>0</v>
      </c>
      <c r="L168" s="28">
        <f t="shared" si="6"/>
        <v>0</v>
      </c>
      <c r="M168" s="28">
        <f t="shared" si="6"/>
        <v>0</v>
      </c>
      <c r="N168" s="28">
        <f t="shared" si="6"/>
        <v>0</v>
      </c>
      <c r="O168" s="28">
        <f t="shared" si="6"/>
        <v>0</v>
      </c>
      <c r="P168" s="28">
        <f t="shared" si="6"/>
        <v>0</v>
      </c>
      <c r="Q168" s="29"/>
      <c r="R168" s="25"/>
      <c r="S168" s="30"/>
      <c r="T168" s="30"/>
      <c r="U168" s="31"/>
      <c r="V168" s="31">
        <v>0</v>
      </c>
      <c r="W168" s="31">
        <v>0</v>
      </c>
      <c r="X168" s="31">
        <v>0</v>
      </c>
      <c r="Y168" s="25"/>
    </row>
    <row r="169" spans="1:25" x14ac:dyDescent="0.25">
      <c r="A169" s="16">
        <v>4</v>
      </c>
      <c r="B169" s="16"/>
      <c r="C169" s="17"/>
      <c r="D169" s="17"/>
      <c r="E169" s="17"/>
      <c r="F169" s="18"/>
      <c r="G169" s="16"/>
      <c r="H169" s="18"/>
      <c r="I169" s="18"/>
      <c r="J169" s="18"/>
      <c r="K169" s="19"/>
      <c r="L169" s="19"/>
      <c r="M169" s="19"/>
      <c r="N169" s="19"/>
      <c r="O169" s="19"/>
      <c r="P169" s="19"/>
      <c r="Q169" s="20"/>
      <c r="R169" s="16"/>
      <c r="S169" s="21"/>
      <c r="T169" s="21"/>
      <c r="U169" s="22"/>
      <c r="V169" s="23">
        <f>IFERROR((J169/I169)*100,0)</f>
        <v>0</v>
      </c>
      <c r="W169" s="23">
        <f>IFERROR((S169/T169)*100,0)</f>
        <v>0</v>
      </c>
      <c r="X169" s="23">
        <f>IFERROR(((N169+O169+P169)/(K169+L169+M169))*100,0)</f>
        <v>0</v>
      </c>
      <c r="Y169" s="24"/>
    </row>
    <row r="170" spans="1:25" x14ac:dyDescent="0.25">
      <c r="A170" s="16">
        <v>5</v>
      </c>
      <c r="B170" s="16"/>
      <c r="C170" s="16"/>
      <c r="D170" s="17"/>
      <c r="E170" s="17"/>
      <c r="F170" s="18"/>
      <c r="G170" s="16"/>
      <c r="H170" s="18"/>
      <c r="I170" s="18"/>
      <c r="J170" s="18"/>
      <c r="K170" s="19"/>
      <c r="L170" s="19"/>
      <c r="M170" s="19"/>
      <c r="N170" s="19"/>
      <c r="O170" s="19"/>
      <c r="P170" s="19"/>
      <c r="Q170" s="20"/>
      <c r="R170" s="16"/>
      <c r="S170" s="21"/>
      <c r="T170" s="16"/>
      <c r="U170" s="16"/>
      <c r="V170" s="23">
        <f>IFERROR((J170/I170)*100,0)</f>
        <v>0</v>
      </c>
      <c r="W170" s="23">
        <f>IFERROR((S170/T170)*100,0)</f>
        <v>0</v>
      </c>
      <c r="X170" s="23">
        <f>IFERROR(((N170+O170+P170)/(K170+L170+M170))*100,0)</f>
        <v>0</v>
      </c>
      <c r="Y170" s="24"/>
    </row>
    <row r="171" spans="1:25" x14ac:dyDescent="0.25">
      <c r="A171" s="16">
        <v>6</v>
      </c>
      <c r="B171" s="16"/>
      <c r="C171" s="16"/>
      <c r="D171" s="17"/>
      <c r="E171" s="17"/>
      <c r="F171" s="18"/>
      <c r="G171" s="16"/>
      <c r="H171" s="18"/>
      <c r="I171" s="18"/>
      <c r="J171" s="18"/>
      <c r="K171" s="19"/>
      <c r="L171" s="19"/>
      <c r="M171" s="19"/>
      <c r="N171" s="19"/>
      <c r="O171" s="19"/>
      <c r="P171" s="19"/>
      <c r="Q171" s="32"/>
      <c r="R171" s="33"/>
      <c r="S171" s="34"/>
      <c r="T171" s="34"/>
      <c r="U171" s="35"/>
      <c r="V171" s="23">
        <f>IFERROR((J171/I171)*100,0)</f>
        <v>0</v>
      </c>
      <c r="W171" s="23">
        <f>IFERROR((S171/T171)*100,0)</f>
        <v>0</v>
      </c>
      <c r="X171" s="23">
        <f>IFERROR(((N171+O171+P171)/(K171+L171+M171))*100,0)</f>
        <v>0</v>
      </c>
      <c r="Y171" s="24"/>
    </row>
    <row r="172" spans="1:25" x14ac:dyDescent="0.25">
      <c r="A172" s="25"/>
      <c r="B172" s="25"/>
      <c r="C172" s="25"/>
      <c r="D172" s="132" t="s">
        <v>43</v>
      </c>
      <c r="E172" s="132"/>
      <c r="F172" s="27"/>
      <c r="G172" s="25"/>
      <c r="H172" s="27"/>
      <c r="I172" s="27"/>
      <c r="J172" s="27"/>
      <c r="K172" s="28">
        <f t="shared" ref="K172:P172" si="7">K169+K170+K171</f>
        <v>0</v>
      </c>
      <c r="L172" s="28">
        <f t="shared" si="7"/>
        <v>0</v>
      </c>
      <c r="M172" s="28">
        <f t="shared" si="7"/>
        <v>0</v>
      </c>
      <c r="N172" s="28">
        <f t="shared" si="7"/>
        <v>0</v>
      </c>
      <c r="O172" s="28">
        <f t="shared" si="7"/>
        <v>0</v>
      </c>
      <c r="P172" s="28">
        <f t="shared" si="7"/>
        <v>0</v>
      </c>
      <c r="Q172" s="32"/>
      <c r="R172" s="33"/>
      <c r="S172" s="34"/>
      <c r="T172" s="34"/>
      <c r="U172" s="35"/>
      <c r="V172" s="23">
        <f>IFERROR((J172/I172)*100,0)</f>
        <v>0</v>
      </c>
      <c r="W172" s="23">
        <f>IFERROR((S172/T172)*100,0)</f>
        <v>0</v>
      </c>
      <c r="X172" s="23">
        <f>IFERROR(((N172+O172+P172)/(K172+L172+M172))*100,0)</f>
        <v>0</v>
      </c>
      <c r="Y172" s="24"/>
    </row>
    <row r="173" spans="1:25" x14ac:dyDescent="0.25">
      <c r="A173" s="259" t="s">
        <v>44</v>
      </c>
      <c r="B173" s="259"/>
      <c r="C173" s="259"/>
      <c r="D173" s="259"/>
      <c r="E173" s="259"/>
      <c r="F173" s="259"/>
      <c r="G173" s="259"/>
      <c r="H173" s="259"/>
      <c r="I173" s="125"/>
      <c r="J173" s="125"/>
      <c r="K173" s="37">
        <f t="shared" ref="K173:P173" si="8">K168+K172</f>
        <v>0</v>
      </c>
      <c r="L173" s="37">
        <f t="shared" si="8"/>
        <v>0</v>
      </c>
      <c r="M173" s="37">
        <f t="shared" si="8"/>
        <v>0</v>
      </c>
      <c r="N173" s="37">
        <f t="shared" si="8"/>
        <v>0</v>
      </c>
      <c r="O173" s="37">
        <f t="shared" si="8"/>
        <v>0</v>
      </c>
      <c r="P173" s="37">
        <f t="shared" si="8"/>
        <v>0</v>
      </c>
      <c r="Q173" s="275"/>
      <c r="R173" s="275"/>
      <c r="S173" s="275"/>
      <c r="T173" s="275"/>
      <c r="U173" s="275"/>
      <c r="V173" s="275"/>
      <c r="W173" s="275"/>
      <c r="X173" s="275"/>
      <c r="Y173" s="275"/>
    </row>
    <row r="174" spans="1:25" x14ac:dyDescent="0.25">
      <c r="A174" s="38"/>
      <c r="B174" s="38"/>
      <c r="C174" s="38"/>
      <c r="D174" s="38"/>
      <c r="E174" s="38"/>
      <c r="F174" s="38"/>
      <c r="G174" s="38"/>
      <c r="H174" s="38"/>
      <c r="I174" s="38"/>
      <c r="J174" s="38"/>
      <c r="K174" s="38"/>
      <c r="L174" s="39"/>
      <c r="M174" s="39"/>
    </row>
    <row r="175" spans="1:25" x14ac:dyDescent="0.25">
      <c r="A175" s="39"/>
      <c r="B175" s="39"/>
      <c r="C175" s="39"/>
      <c r="D175" s="39"/>
      <c r="E175" s="39"/>
      <c r="F175" s="39"/>
      <c r="G175" s="39"/>
      <c r="H175" s="39"/>
      <c r="I175" s="39"/>
      <c r="J175" s="39"/>
      <c r="K175" s="39"/>
      <c r="L175" s="39"/>
      <c r="M175" s="39"/>
      <c r="N175" s="39"/>
      <c r="O175" s="39"/>
      <c r="P175" s="39"/>
    </row>
    <row r="176" spans="1:25" x14ac:dyDescent="0.25">
      <c r="A176" s="276" t="s">
        <v>45</v>
      </c>
      <c r="B176" s="276"/>
      <c r="C176" s="276"/>
      <c r="D176" s="276"/>
      <c r="E176" s="276"/>
      <c r="F176" s="276"/>
      <c r="G176" s="276"/>
      <c r="H176" s="276"/>
      <c r="I176" s="276"/>
      <c r="J176" s="276"/>
      <c r="K176" s="276"/>
      <c r="L176" s="276"/>
      <c r="M176" s="276"/>
      <c r="N176" s="276"/>
      <c r="O176" s="276"/>
      <c r="P176" s="276"/>
      <c r="Q176" s="276"/>
      <c r="R176" s="276"/>
      <c r="S176" s="276"/>
      <c r="T176" s="276"/>
      <c r="U176" s="276"/>
      <c r="V176" s="276"/>
      <c r="W176" s="276"/>
      <c r="X176" s="276"/>
      <c r="Y176" s="276"/>
    </row>
    <row r="177" spans="1:25" x14ac:dyDescent="0.25">
      <c r="A177" s="277"/>
      <c r="B177" s="277"/>
      <c r="C177" s="277"/>
      <c r="D177" s="277"/>
      <c r="E177" s="277"/>
      <c r="F177" s="277"/>
      <c r="G177" s="277"/>
      <c r="H177" s="277"/>
      <c r="I177" s="277"/>
      <c r="J177" s="277"/>
      <c r="K177" s="277"/>
      <c r="L177" s="277"/>
      <c r="M177" s="277"/>
      <c r="N177" s="277"/>
      <c r="O177" s="277"/>
      <c r="P177" s="277"/>
      <c r="Q177" s="277"/>
      <c r="R177" s="277"/>
      <c r="S177" s="277"/>
      <c r="T177" s="277"/>
      <c r="U177" s="277"/>
      <c r="V177" s="277"/>
      <c r="W177" s="277"/>
      <c r="X177" s="277"/>
      <c r="Y177" s="277"/>
    </row>
    <row r="178" spans="1:25" ht="23.25" customHeight="1" x14ac:dyDescent="0.25">
      <c r="A178" s="264" t="s">
        <v>15</v>
      </c>
      <c r="B178" s="278" t="s">
        <v>46</v>
      </c>
      <c r="C178" s="264" t="s">
        <v>47</v>
      </c>
      <c r="D178" s="264"/>
      <c r="E178" s="280" t="s">
        <v>18</v>
      </c>
      <c r="F178" s="278" t="s">
        <v>20</v>
      </c>
      <c r="G178" s="280" t="s">
        <v>48</v>
      </c>
      <c r="H178" s="280" t="s">
        <v>22</v>
      </c>
      <c r="I178" s="280"/>
      <c r="J178" s="261" t="s">
        <v>23</v>
      </c>
      <c r="K178" s="262"/>
      <c r="L178" s="262"/>
      <c r="M178" s="262"/>
      <c r="N178" s="262"/>
      <c r="O178" s="263"/>
      <c r="P178" s="281" t="s">
        <v>49</v>
      </c>
      <c r="Q178" s="282"/>
      <c r="R178" s="283" t="s">
        <v>50</v>
      </c>
      <c r="S178" s="283"/>
      <c r="T178" s="284" t="s">
        <v>26</v>
      </c>
      <c r="U178" s="221" t="s">
        <v>27</v>
      </c>
      <c r="V178" s="221" t="s">
        <v>27</v>
      </c>
      <c r="W178" s="221" t="s">
        <v>27</v>
      </c>
      <c r="X178" s="285" t="s">
        <v>28</v>
      </c>
      <c r="Y178" s="40"/>
    </row>
    <row r="179" spans="1:25" ht="36" x14ac:dyDescent="0.25">
      <c r="A179" s="264"/>
      <c r="B179" s="279"/>
      <c r="C179" s="264"/>
      <c r="D179" s="264"/>
      <c r="E179" s="280"/>
      <c r="F179" s="279"/>
      <c r="G179" s="280"/>
      <c r="H179" s="129" t="s">
        <v>31</v>
      </c>
      <c r="I179" s="10" t="s">
        <v>32</v>
      </c>
      <c r="J179" s="269" t="s">
        <v>51</v>
      </c>
      <c r="K179" s="270"/>
      <c r="L179" s="286"/>
      <c r="M179" s="269" t="s">
        <v>34</v>
      </c>
      <c r="N179" s="270"/>
      <c r="O179" s="286"/>
      <c r="P179" s="27" t="s">
        <v>35</v>
      </c>
      <c r="Q179" s="27" t="s">
        <v>36</v>
      </c>
      <c r="R179" s="27" t="s">
        <v>123</v>
      </c>
      <c r="S179" s="27" t="s">
        <v>124</v>
      </c>
      <c r="T179" s="284"/>
      <c r="U179" s="220" t="s">
        <v>37</v>
      </c>
      <c r="V179" s="220" t="s">
        <v>38</v>
      </c>
      <c r="W179" s="220" t="s">
        <v>39</v>
      </c>
      <c r="X179" s="285"/>
      <c r="Y179" s="40"/>
    </row>
    <row r="180" spans="1:25" ht="24" x14ac:dyDescent="0.25">
      <c r="A180" s="128"/>
      <c r="B180" s="131"/>
      <c r="C180" s="71"/>
      <c r="D180" s="72"/>
      <c r="E180" s="130"/>
      <c r="F180" s="74"/>
      <c r="G180" s="130"/>
      <c r="H180" s="41"/>
      <c r="I180" s="10"/>
      <c r="J180" s="132" t="s">
        <v>40</v>
      </c>
      <c r="K180" s="132" t="s">
        <v>41</v>
      </c>
      <c r="L180" s="132" t="s">
        <v>42</v>
      </c>
      <c r="M180" s="132" t="s">
        <v>40</v>
      </c>
      <c r="N180" s="132" t="s">
        <v>41</v>
      </c>
      <c r="O180" s="132" t="s">
        <v>42</v>
      </c>
      <c r="P180" s="132"/>
      <c r="Q180" s="132"/>
      <c r="R180" s="132"/>
      <c r="S180" s="132"/>
      <c r="T180" s="132"/>
      <c r="U180" s="14"/>
      <c r="V180" s="14"/>
      <c r="W180" s="14"/>
      <c r="X180" s="133"/>
      <c r="Y180" s="40"/>
    </row>
    <row r="181" spans="1:25" ht="41.25" customHeight="1" x14ac:dyDescent="0.25">
      <c r="A181" s="16">
        <v>1</v>
      </c>
      <c r="B181" s="42" t="s">
        <v>52</v>
      </c>
      <c r="C181" s="247" t="s">
        <v>198</v>
      </c>
      <c r="D181" s="247"/>
      <c r="E181" s="18" t="s">
        <v>129</v>
      </c>
      <c r="F181" s="16" t="s">
        <v>54</v>
      </c>
      <c r="G181" s="16" t="s">
        <v>54</v>
      </c>
      <c r="H181" s="18">
        <v>90</v>
      </c>
      <c r="I181" s="18">
        <v>90</v>
      </c>
      <c r="J181" s="19">
        <v>146981.17000000001</v>
      </c>
      <c r="K181" s="19"/>
      <c r="L181" s="19"/>
      <c r="M181" s="19">
        <v>146981.17000000001</v>
      </c>
      <c r="N181" s="19"/>
      <c r="O181" s="20"/>
      <c r="P181" s="23">
        <f>IFERROR((I181/H181)*100,0)</f>
        <v>100</v>
      </c>
      <c r="Q181" s="23">
        <f>IFERROR((M181/J181)*100,0)</f>
        <v>100</v>
      </c>
      <c r="R181" s="21">
        <v>44470</v>
      </c>
      <c r="S181" s="21">
        <v>44561</v>
      </c>
      <c r="T181" s="22" t="s">
        <v>141</v>
      </c>
      <c r="U181" s="23">
        <f>IFERROR((I181/H181)*100,0)</f>
        <v>100</v>
      </c>
      <c r="V181" s="23">
        <f>IFERROR((Q181/P181)*100,0)</f>
        <v>100</v>
      </c>
      <c r="W181" s="23">
        <f>IFERROR((M181/J181)*100,0)</f>
        <v>100</v>
      </c>
      <c r="X181" s="24"/>
      <c r="Y181" s="40"/>
    </row>
    <row r="182" spans="1:25" ht="24.75" customHeight="1" x14ac:dyDescent="0.25">
      <c r="A182" s="16"/>
      <c r="B182" s="42"/>
      <c r="C182" s="256"/>
      <c r="D182" s="256"/>
      <c r="E182" s="18"/>
      <c r="F182" s="16"/>
      <c r="G182" s="16"/>
      <c r="H182" s="75"/>
      <c r="I182" s="75"/>
      <c r="J182" s="19"/>
      <c r="K182" s="19"/>
      <c r="L182" s="19"/>
      <c r="M182" s="19"/>
      <c r="N182" s="20"/>
      <c r="O182" s="20"/>
      <c r="P182" s="20"/>
      <c r="Q182" s="16"/>
      <c r="R182" s="21"/>
      <c r="S182" s="21"/>
      <c r="T182" s="22"/>
      <c r="U182" s="23"/>
      <c r="V182" s="23"/>
      <c r="W182" s="23"/>
      <c r="X182" s="24"/>
      <c r="Y182" s="40"/>
    </row>
    <row r="183" spans="1:25" x14ac:dyDescent="0.25">
      <c r="A183" s="259" t="s">
        <v>44</v>
      </c>
      <c r="B183" s="259"/>
      <c r="C183" s="260"/>
      <c r="D183" s="260"/>
      <c r="E183" s="48"/>
      <c r="F183" s="76"/>
      <c r="G183" s="48"/>
      <c r="H183" s="48"/>
      <c r="I183" s="46"/>
      <c r="J183" s="28">
        <f>SUM(J181:J182)</f>
        <v>146981.17000000001</v>
      </c>
      <c r="K183" s="28"/>
      <c r="L183" s="28"/>
      <c r="M183" s="28">
        <f>SUM(M181:M182)</f>
        <v>146981.17000000001</v>
      </c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0"/>
    </row>
    <row r="184" spans="1:25" x14ac:dyDescent="0.25">
      <c r="B184" s="50"/>
      <c r="U184" s="51"/>
      <c r="V184" s="51"/>
      <c r="W184" s="51"/>
      <c r="X184" s="51"/>
      <c r="Y184" s="52"/>
    </row>
    <row r="185" spans="1:25" x14ac:dyDescent="0.25">
      <c r="B185" s="50"/>
      <c r="U185" s="51"/>
      <c r="V185" s="51"/>
      <c r="W185" s="51"/>
      <c r="X185" s="51"/>
      <c r="Y185" s="52"/>
    </row>
    <row r="186" spans="1:25" x14ac:dyDescent="0.25">
      <c r="A186" s="77"/>
      <c r="B186" s="78"/>
      <c r="D186" s="261" t="s">
        <v>55</v>
      </c>
      <c r="E186" s="262"/>
      <c r="F186" s="262"/>
      <c r="G186" s="262"/>
      <c r="H186" s="262"/>
      <c r="I186" s="262"/>
      <c r="J186" s="262"/>
      <c r="K186" s="262"/>
      <c r="L186" s="262"/>
      <c r="M186" s="262"/>
      <c r="N186" s="262"/>
      <c r="O186" s="262"/>
      <c r="P186" s="262"/>
      <c r="Q186" s="262"/>
      <c r="R186" s="262"/>
      <c r="S186" s="262"/>
      <c r="T186" s="263"/>
    </row>
    <row r="187" spans="1:25" x14ac:dyDescent="0.25">
      <c r="A187" s="77"/>
      <c r="B187" s="78"/>
      <c r="D187" s="264" t="s">
        <v>56</v>
      </c>
      <c r="E187" s="264" t="s">
        <v>57</v>
      </c>
      <c r="F187" s="264"/>
      <c r="G187" s="264"/>
      <c r="H187" s="261"/>
      <c r="I187" s="265" t="s">
        <v>58</v>
      </c>
      <c r="J187" s="262"/>
      <c r="K187" s="266"/>
      <c r="L187" s="265" t="s">
        <v>59</v>
      </c>
      <c r="M187" s="262"/>
      <c r="N187" s="262"/>
      <c r="O187" s="267" t="s">
        <v>60</v>
      </c>
      <c r="P187" s="267"/>
      <c r="Q187" s="267"/>
      <c r="R187" s="267"/>
      <c r="S187" s="267"/>
      <c r="T187" s="268"/>
    </row>
    <row r="188" spans="1:25" x14ac:dyDescent="0.25">
      <c r="A188" s="77"/>
      <c r="B188" s="78"/>
      <c r="D188" s="264"/>
      <c r="E188" s="264" t="s">
        <v>61</v>
      </c>
      <c r="F188" s="264"/>
      <c r="G188" s="269" t="s">
        <v>62</v>
      </c>
      <c r="H188" s="270"/>
      <c r="I188" s="54" t="s">
        <v>61</v>
      </c>
      <c r="J188" s="269" t="s">
        <v>62</v>
      </c>
      <c r="K188" s="271"/>
      <c r="L188" s="54" t="s">
        <v>61</v>
      </c>
      <c r="M188" s="269" t="s">
        <v>62</v>
      </c>
      <c r="N188" s="271"/>
      <c r="O188" s="272" t="s">
        <v>16</v>
      </c>
      <c r="P188" s="272"/>
      <c r="Q188" s="272"/>
      <c r="R188" s="55" t="s">
        <v>61</v>
      </c>
      <c r="S188" s="273" t="s">
        <v>62</v>
      </c>
      <c r="T188" s="273"/>
    </row>
    <row r="189" spans="1:25" x14ac:dyDescent="0.25">
      <c r="B189" s="50"/>
      <c r="D189" s="56" t="s">
        <v>63</v>
      </c>
      <c r="E189" s="228">
        <f t="shared" ref="E189:E198" si="9">COUNTIFS(G165:G168,"O",B165:B168,"AGUA Y SANEAMIENTO")</f>
        <v>0</v>
      </c>
      <c r="F189" s="229"/>
      <c r="G189" s="230">
        <f t="shared" ref="G189:G194" si="10">SUMIFS(N158:N165,G158:G165,"O",B158:B165,"AGUA Y SANEAMIENTO")</f>
        <v>0</v>
      </c>
      <c r="H189" s="231"/>
      <c r="I189" s="57">
        <f>COUNTIFS(G156:G159,"A",B156:B159,"AGUA Y SANEAMIENTO")</f>
        <v>0</v>
      </c>
      <c r="J189" s="230">
        <f t="shared" ref="J189:J194" si="11">SUMIFS(N158:N165,G158:G165,"A",B158:B165,"AGUA Y SANEAMIENTO")</f>
        <v>0</v>
      </c>
      <c r="K189" s="232"/>
      <c r="L189" s="57">
        <f>COUNTIFS(G156:G159,"AC",B156:B159,"AGUA Y SANEAMIENTO")</f>
        <v>0</v>
      </c>
      <c r="M189" s="230">
        <f>SUMIFS(N159:N166,G159:G166,"AC",B159:B166,"AGUA Y SANEAMIENTO")</f>
        <v>0</v>
      </c>
      <c r="N189" s="232"/>
      <c r="O189" s="246" t="s">
        <v>64</v>
      </c>
      <c r="P189" s="247"/>
      <c r="Q189" s="247"/>
      <c r="R189" s="248">
        <f>COUNTIF(B179:B186,"FGP")</f>
        <v>0</v>
      </c>
      <c r="S189" s="250">
        <f>SUMIF(B179:B186,"FGP",N179:N186)</f>
        <v>0</v>
      </c>
      <c r="T189" s="251"/>
    </row>
    <row r="190" spans="1:25" x14ac:dyDescent="0.25">
      <c r="D190" s="56" t="s">
        <v>65</v>
      </c>
      <c r="E190" s="228">
        <f t="shared" si="9"/>
        <v>0</v>
      </c>
      <c r="F190" s="229"/>
      <c r="G190" s="230">
        <f t="shared" si="10"/>
        <v>0</v>
      </c>
      <c r="H190" s="231"/>
      <c r="I190" s="57">
        <f>COUNTIFS(G156:G159,"A",B156:B159,"EDUCACIÓN")</f>
        <v>0</v>
      </c>
      <c r="J190" s="230">
        <f t="shared" si="11"/>
        <v>0</v>
      </c>
      <c r="K190" s="232"/>
      <c r="L190" s="57">
        <f>COUNTIFS(G156:G159,"AC",B156:B159,"EDUCACIÓN")</f>
        <v>0</v>
      </c>
      <c r="M190" s="230">
        <f>SUMIFS(N155:N157,G155:G157,"AC",B155:B157,"AGUA Y SANEAMIENTO")</f>
        <v>0</v>
      </c>
      <c r="N190" s="232"/>
      <c r="O190" s="246"/>
      <c r="P190" s="247"/>
      <c r="Q190" s="247"/>
      <c r="R190" s="274"/>
      <c r="S190" s="254"/>
      <c r="T190" s="255"/>
    </row>
    <row r="191" spans="1:25" x14ac:dyDescent="0.25">
      <c r="D191" s="58" t="s">
        <v>66</v>
      </c>
      <c r="E191" s="228">
        <f t="shared" si="9"/>
        <v>0</v>
      </c>
      <c r="F191" s="229"/>
      <c r="G191" s="230">
        <f t="shared" si="10"/>
        <v>0</v>
      </c>
      <c r="H191" s="231"/>
      <c r="I191" s="57">
        <f>COUNTIFS(G156:G159,"A",B156:B159,"OTROS PROYECTOS")</f>
        <v>0</v>
      </c>
      <c r="J191" s="230">
        <f t="shared" si="11"/>
        <v>0</v>
      </c>
      <c r="K191" s="232"/>
      <c r="L191" s="57">
        <f>COUNTIFS(G156:G159,"AC",B156:B159,"OTROS PROYECTOS")</f>
        <v>0</v>
      </c>
      <c r="M191" s="230">
        <f>SUMIFS(N155:N158,G155:G158,"AC",B155:B158,"AGUA Y SANEAMIENTO")</f>
        <v>0</v>
      </c>
      <c r="N191" s="232"/>
      <c r="O191" s="246" t="s">
        <v>67</v>
      </c>
      <c r="P191" s="247"/>
      <c r="Q191" s="247"/>
      <c r="R191" s="248">
        <f>COUNTIF(B179:B186,"FORTAMUN")</f>
        <v>1</v>
      </c>
      <c r="S191" s="250">
        <f>SUMIF(B179:B186,"FORTAMUN",M179:M186)</f>
        <v>146981.17000000001</v>
      </c>
      <c r="T191" s="251"/>
    </row>
    <row r="192" spans="1:25" x14ac:dyDescent="0.25">
      <c r="D192" s="58" t="s">
        <v>68</v>
      </c>
      <c r="E192" s="228">
        <f t="shared" si="9"/>
        <v>0</v>
      </c>
      <c r="F192" s="229"/>
      <c r="G192" s="230">
        <f t="shared" si="10"/>
        <v>0</v>
      </c>
      <c r="H192" s="231"/>
      <c r="I192" s="57">
        <f>COUNTIFS(G156:G159,"A",B156:B159,"SALUD")</f>
        <v>0</v>
      </c>
      <c r="J192" s="230">
        <f t="shared" si="11"/>
        <v>0</v>
      </c>
      <c r="K192" s="232"/>
      <c r="L192" s="57">
        <f>COUNTIFS(G156:G159,"AC",B156:B159,"SALUD")</f>
        <v>0</v>
      </c>
      <c r="M192" s="230">
        <f>SUMIFS(N155:N159,G155:G159,"AC",B155:B159,"AGUA Y SANEAMIENTO")</f>
        <v>0</v>
      </c>
      <c r="N192" s="232"/>
      <c r="O192" s="246"/>
      <c r="P192" s="247"/>
      <c r="Q192" s="247"/>
      <c r="R192" s="249"/>
      <c r="S192" s="252"/>
      <c r="T192" s="253"/>
    </row>
    <row r="193" spans="2:25" x14ac:dyDescent="0.25">
      <c r="D193" s="58" t="s">
        <v>69</v>
      </c>
      <c r="E193" s="228">
        <f t="shared" si="9"/>
        <v>0</v>
      </c>
      <c r="F193" s="229"/>
      <c r="G193" s="230">
        <f t="shared" si="10"/>
        <v>0</v>
      </c>
      <c r="H193" s="231"/>
      <c r="I193" s="57">
        <f>COUNTIFS(G156:G159,"A",B156:B159,"URBANIZACIÓN")</f>
        <v>0</v>
      </c>
      <c r="J193" s="230">
        <f t="shared" si="11"/>
        <v>0</v>
      </c>
      <c r="K193" s="232"/>
      <c r="L193" s="57">
        <f>COUNTIFS(G156:G159,"AC",B156:B159,"URBANIZACIÓN")</f>
        <v>0</v>
      </c>
      <c r="M193" s="230">
        <f>SUMIFS(N155:N160,G155:G160,"AC",B155:B160,"AGUA Y SANEAMIENTO")</f>
        <v>0</v>
      </c>
      <c r="N193" s="232"/>
      <c r="O193" s="246"/>
      <c r="P193" s="247"/>
      <c r="Q193" s="247"/>
      <c r="R193" s="249"/>
      <c r="S193" s="254"/>
      <c r="T193" s="255"/>
    </row>
    <row r="194" spans="2:25" x14ac:dyDescent="0.25">
      <c r="D194" s="58" t="s">
        <v>70</v>
      </c>
      <c r="E194" s="228">
        <f t="shared" si="9"/>
        <v>0</v>
      </c>
      <c r="F194" s="229"/>
      <c r="G194" s="230">
        <f t="shared" si="10"/>
        <v>0</v>
      </c>
      <c r="H194" s="231"/>
      <c r="I194" s="57">
        <f>COUNTIFS(G156:G159,"A",B156:B159,"VIVIENDA")</f>
        <v>0</v>
      </c>
      <c r="J194" s="230">
        <f t="shared" si="11"/>
        <v>0</v>
      </c>
      <c r="K194" s="232"/>
      <c r="L194" s="57">
        <f>COUNTIFS(G156:G159,"AC",B156:B159,"VIVIENDA")</f>
        <v>0</v>
      </c>
      <c r="M194" s="230">
        <f>SUMIFS(N155:N165,G155:G165,"AC",B155:B165,"AGUA Y SANEAMIENTO")</f>
        <v>0</v>
      </c>
      <c r="N194" s="232"/>
      <c r="O194" s="243"/>
      <c r="P194" s="244"/>
      <c r="Q194" s="229"/>
      <c r="R194" s="59"/>
      <c r="S194" s="245"/>
      <c r="T194" s="245"/>
    </row>
    <row r="195" spans="2:25" x14ac:dyDescent="0.25">
      <c r="D195" s="60" t="s">
        <v>71</v>
      </c>
      <c r="E195" s="228">
        <f t="shared" si="9"/>
        <v>0</v>
      </c>
      <c r="F195" s="229"/>
      <c r="G195" s="230">
        <f>SUMIFS(N165:N171,G165:G171,"O",B165:B171,"AGUA Y SANEAMIENTO")</f>
        <v>0</v>
      </c>
      <c r="H195" s="231"/>
      <c r="I195" s="57">
        <f>COUNTIFS(G156:G159,"A",B156:B159,"PRODIM")</f>
        <v>0</v>
      </c>
      <c r="J195" s="230">
        <f>SUMIFS(N165:N171,G165:G171,"A",B165:B171,"AGUA Y SANEAMIENTO")</f>
        <v>0</v>
      </c>
      <c r="K195" s="232"/>
      <c r="L195" s="57">
        <f>COUNTIFS(G156:G159,"AC",B156:B159,"PRODIM")</f>
        <v>0</v>
      </c>
      <c r="M195" s="230">
        <f>SUMIFS(N156:N166,G156:G166,"AC",B156:B166,"AGUA Y SANEAMIENTO")</f>
        <v>0</v>
      </c>
      <c r="N195" s="232"/>
      <c r="O195" s="243"/>
      <c r="P195" s="244"/>
      <c r="Q195" s="229"/>
      <c r="R195" s="59"/>
      <c r="S195" s="245"/>
      <c r="T195" s="245"/>
    </row>
    <row r="196" spans="2:25" x14ac:dyDescent="0.25">
      <c r="D196" s="60" t="s">
        <v>72</v>
      </c>
      <c r="E196" s="228">
        <f t="shared" si="9"/>
        <v>0</v>
      </c>
      <c r="F196" s="229"/>
      <c r="G196" s="230">
        <f>SUMIFS(N166:N172,G166:G172,"O",B166:B172,"AGUA Y SANEAMIENTO")</f>
        <v>0</v>
      </c>
      <c r="H196" s="231"/>
      <c r="I196" s="57">
        <f>COUNTIFS(G156:G159,"A",B156:B159,"GASTOS INDIRECTOS")</f>
        <v>0</v>
      </c>
      <c r="J196" s="230">
        <f>SUMIFS(N166:N172,G166:G172,"A",B166:B172,"AGUA Y SANEAMIENTO")</f>
        <v>0</v>
      </c>
      <c r="K196" s="232"/>
      <c r="L196" s="57">
        <f>COUNTIFS(G156:G159,"AC",B156:B159,"GASTOS INDIRECTOS")</f>
        <v>0</v>
      </c>
      <c r="M196" s="230">
        <f>SUMIFS(N157:N167,G157:G167,"AC",B157:B167,"AGUA Y SANEAMIENTO")</f>
        <v>0</v>
      </c>
      <c r="N196" s="232"/>
      <c r="O196" s="243"/>
      <c r="P196" s="244"/>
      <c r="Q196" s="229"/>
      <c r="R196" s="59"/>
      <c r="S196" s="245"/>
      <c r="T196" s="245"/>
    </row>
    <row r="197" spans="2:25" ht="24" x14ac:dyDescent="0.25">
      <c r="D197" s="61" t="s">
        <v>64</v>
      </c>
      <c r="E197" s="228">
        <f t="shared" si="9"/>
        <v>0</v>
      </c>
      <c r="F197" s="229"/>
      <c r="G197" s="230">
        <f>SUMIFS(N167:N173,G167:G173,"O",B167:B173,"AGUA Y SANEAMIENTO")</f>
        <v>0</v>
      </c>
      <c r="H197" s="231"/>
      <c r="I197" s="57">
        <f>COUNTIFS(G156:G159,"A",B156:B159,"FGP")</f>
        <v>0</v>
      </c>
      <c r="J197" s="230">
        <f>SUMIFS(N167:N173,G167:G173,"A",B167:B173,"AGUA Y SANEAMIENTO")</f>
        <v>0</v>
      </c>
      <c r="K197" s="232"/>
      <c r="L197" s="57">
        <f>COUNTIFS(G156:G159,"AC",B156:B159,"FGP")</f>
        <v>0</v>
      </c>
      <c r="M197" s="230"/>
      <c r="N197" s="232"/>
      <c r="O197" s="243"/>
      <c r="P197" s="244"/>
      <c r="Q197" s="229"/>
      <c r="R197" s="59"/>
      <c r="S197" s="245"/>
      <c r="T197" s="245"/>
    </row>
    <row r="198" spans="2:25" ht="24.75" thickBot="1" x14ac:dyDescent="0.3">
      <c r="D198" s="62" t="s">
        <v>67</v>
      </c>
      <c r="E198" s="228">
        <f t="shared" si="9"/>
        <v>0</v>
      </c>
      <c r="F198" s="229"/>
      <c r="G198" s="230">
        <f>SUMIFS(N168:N174,G168:G174,"O",B168:B174,"AGUA Y SANEAMIENTO")</f>
        <v>0</v>
      </c>
      <c r="H198" s="231"/>
      <c r="I198" s="63">
        <f>COUNTIFS(G156:G159,"A",B156:B159,"FORTAMUN")</f>
        <v>0</v>
      </c>
      <c r="J198" s="230">
        <f>SUMIFS(N168:N174,G168:G174,"A",B168:B174,"AGUA Y SANEAMIENTO")</f>
        <v>0</v>
      </c>
      <c r="K198" s="232"/>
      <c r="L198" s="63">
        <f>COUNTIFS(G156:G159,"AC",B156:B159,"FORTAMUN")</f>
        <v>0</v>
      </c>
      <c r="M198" s="230">
        <f>SUMIFS(N159:N169,G159:G169,"AC",B159:B169,"AGUA Y SANEAMIENTO")</f>
        <v>0</v>
      </c>
      <c r="N198" s="232"/>
      <c r="O198" s="233"/>
      <c r="P198" s="234"/>
      <c r="Q198" s="235"/>
      <c r="R198" s="64"/>
      <c r="S198" s="236"/>
      <c r="T198" s="236"/>
    </row>
    <row r="199" spans="2:25" ht="15.75" thickBot="1" x14ac:dyDescent="0.3">
      <c r="D199" s="65" t="s">
        <v>73</v>
      </c>
      <c r="E199" s="237">
        <f>SUBTOTAL(9,E189:F198)</f>
        <v>0</v>
      </c>
      <c r="F199" s="238"/>
      <c r="G199" s="239">
        <f>SUBTOTAL(9,G189:H198)</f>
        <v>0</v>
      </c>
      <c r="H199" s="240"/>
      <c r="I199" s="66">
        <f>SUBTOTAL(9,I189:I198)</f>
        <v>0</v>
      </c>
      <c r="J199" s="239">
        <f>SUBTOTAL(9,J189:K198)</f>
        <v>0</v>
      </c>
      <c r="K199" s="240"/>
      <c r="L199" s="67">
        <f>SUBTOTAL(9,L189:L198)</f>
        <v>0</v>
      </c>
      <c r="M199" s="239">
        <f>SUBTOTAL(9,M189:N198)</f>
        <v>0</v>
      </c>
      <c r="N199" s="240"/>
      <c r="O199" s="67"/>
      <c r="P199" s="68"/>
      <c r="Q199" s="69"/>
      <c r="R199" s="70">
        <f>SUBTOTAL(9,R189:R198)</f>
        <v>1</v>
      </c>
      <c r="S199" s="239">
        <f>SUBTOTAL(9,S189:T198)</f>
        <v>146981.17000000001</v>
      </c>
      <c r="T199" s="240"/>
    </row>
    <row r="203" spans="2:25" x14ac:dyDescent="0.25">
      <c r="B203" s="136"/>
      <c r="C203" s="241"/>
      <c r="D203" s="241"/>
      <c r="E203" s="146"/>
      <c r="F203" s="146"/>
      <c r="G203" s="146"/>
      <c r="H203" s="359"/>
      <c r="I203" s="242"/>
      <c r="J203" s="242"/>
      <c r="K203" s="242"/>
      <c r="L203" s="242"/>
      <c r="M203" s="142"/>
      <c r="N203" s="142"/>
      <c r="O203" s="242"/>
      <c r="P203" s="242"/>
      <c r="Q203" s="242"/>
      <c r="R203" s="242"/>
      <c r="S203" s="142"/>
      <c r="T203" s="142"/>
      <c r="U203" s="242"/>
      <c r="V203" s="242"/>
      <c r="W203" s="242"/>
      <c r="X203" s="242"/>
      <c r="Y203" s="242"/>
    </row>
    <row r="204" spans="2:25" x14ac:dyDescent="0.25">
      <c r="B204" s="136"/>
      <c r="C204" s="225"/>
      <c r="D204" s="225"/>
      <c r="E204" s="225"/>
      <c r="F204" s="225"/>
      <c r="G204" s="225"/>
      <c r="H204" s="360"/>
      <c r="I204" s="138"/>
      <c r="J204" s="138"/>
      <c r="K204" s="138"/>
      <c r="L204" s="138"/>
      <c r="M204" s="138"/>
      <c r="N204" s="137"/>
      <c r="O204" s="138"/>
      <c r="P204" s="138"/>
      <c r="Q204" s="138"/>
      <c r="R204" s="138"/>
      <c r="S204" s="137"/>
      <c r="T204" s="138"/>
      <c r="U204" s="138"/>
      <c r="V204" s="138"/>
      <c r="W204" s="138"/>
      <c r="X204" s="39"/>
      <c r="Y204" s="39"/>
    </row>
    <row r="205" spans="2:25" ht="15.75" x14ac:dyDescent="0.25">
      <c r="B205" s="139"/>
      <c r="C205" s="227"/>
      <c r="D205" s="227"/>
      <c r="E205" s="145"/>
      <c r="F205" s="145"/>
      <c r="G205" s="140"/>
      <c r="H205" s="360"/>
      <c r="I205" s="227"/>
      <c r="J205" s="227"/>
      <c r="K205" s="227"/>
      <c r="L205" s="227"/>
      <c r="M205" s="141"/>
      <c r="N205" s="141"/>
      <c r="O205" s="227"/>
      <c r="P205" s="227"/>
      <c r="Q205" s="227"/>
      <c r="R205" s="227"/>
      <c r="S205" s="142"/>
      <c r="T205" s="141"/>
      <c r="U205" s="227"/>
      <c r="V205" s="227"/>
      <c r="W205" s="227"/>
      <c r="X205" s="227"/>
      <c r="Y205" s="227"/>
    </row>
    <row r="206" spans="2:25" ht="15.75" x14ac:dyDescent="0.25">
      <c r="B206" s="139"/>
      <c r="C206" s="227"/>
      <c r="D206" s="227"/>
      <c r="E206" s="145"/>
      <c r="F206" s="145"/>
      <c r="G206" s="145"/>
      <c r="H206" s="360"/>
      <c r="I206" s="227"/>
      <c r="J206" s="227"/>
      <c r="K206" s="227"/>
      <c r="L206" s="227"/>
      <c r="M206" s="141"/>
      <c r="N206" s="141"/>
      <c r="O206" s="227"/>
      <c r="P206" s="227"/>
      <c r="Q206" s="227"/>
      <c r="R206" s="227"/>
      <c r="S206" s="141"/>
      <c r="T206" s="141"/>
      <c r="U206" s="227"/>
      <c r="V206" s="227"/>
      <c r="W206" s="227"/>
      <c r="X206" s="227"/>
      <c r="Y206" s="227"/>
    </row>
    <row r="228" spans="1:25" ht="20.25" x14ac:dyDescent="0.25">
      <c r="A228" s="311" t="s">
        <v>0</v>
      </c>
      <c r="B228" s="312"/>
      <c r="C228" s="312"/>
      <c r="D228" s="312"/>
      <c r="E228" s="312"/>
      <c r="F228" s="312"/>
      <c r="G228" s="312"/>
      <c r="H228" s="312"/>
      <c r="I228" s="312"/>
      <c r="J228" s="312"/>
      <c r="K228" s="312"/>
      <c r="L228" s="312"/>
      <c r="M228" s="312"/>
      <c r="N228" s="312"/>
      <c r="O228" s="312"/>
      <c r="P228" s="312"/>
      <c r="Q228" s="312"/>
      <c r="R228" s="312"/>
      <c r="S228" s="312"/>
      <c r="T228" s="312"/>
      <c r="U228" s="312"/>
      <c r="V228" s="312"/>
      <c r="W228" s="312"/>
      <c r="X228" s="312"/>
      <c r="Y228" s="313"/>
    </row>
    <row r="229" spans="1:25" x14ac:dyDescent="0.25">
      <c r="A229" s="149"/>
      <c r="B229" s="150"/>
      <c r="C229" s="150"/>
      <c r="D229" s="150"/>
      <c r="E229" s="150"/>
      <c r="F229" s="150"/>
      <c r="G229" s="150"/>
      <c r="H229" s="150"/>
      <c r="I229" s="150"/>
      <c r="J229" s="150"/>
      <c r="K229" s="150"/>
      <c r="L229" s="150"/>
      <c r="M229" s="150"/>
      <c r="N229" s="150"/>
      <c r="O229" s="150"/>
      <c r="P229" s="150"/>
      <c r="Q229" s="150"/>
      <c r="R229" s="150"/>
      <c r="S229" s="150"/>
      <c r="T229" s="150"/>
      <c r="U229" s="150"/>
      <c r="V229" s="150"/>
      <c r="W229" s="150"/>
      <c r="X229" s="150"/>
      <c r="Y229" s="151"/>
    </row>
    <row r="230" spans="1:25" ht="15.75" x14ac:dyDescent="0.25">
      <c r="A230" s="314" t="s">
        <v>286</v>
      </c>
      <c r="B230" s="315"/>
      <c r="C230" s="315"/>
      <c r="D230" s="315"/>
      <c r="E230" s="315"/>
      <c r="F230" s="315"/>
      <c r="G230" s="315"/>
      <c r="H230" s="315"/>
      <c r="I230" s="315"/>
      <c r="J230" s="315"/>
      <c r="K230" s="315"/>
      <c r="L230" s="315"/>
      <c r="M230" s="315"/>
      <c r="N230" s="315"/>
      <c r="O230" s="315"/>
      <c r="P230" s="315"/>
      <c r="Q230" s="315"/>
      <c r="R230" s="315"/>
      <c r="S230" s="315"/>
      <c r="T230" s="315"/>
      <c r="U230" s="315"/>
      <c r="V230" s="315"/>
      <c r="W230" s="315"/>
      <c r="X230" s="315"/>
      <c r="Y230" s="316"/>
    </row>
    <row r="231" spans="1:25" ht="15.75" x14ac:dyDescent="0.25">
      <c r="A231" s="152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317"/>
      <c r="Y231" s="318"/>
    </row>
    <row r="232" spans="1:25" x14ac:dyDescent="0.25">
      <c r="A232" s="319"/>
      <c r="B232" s="320"/>
      <c r="C232" s="320"/>
      <c r="D232" s="320"/>
      <c r="E232" s="320"/>
      <c r="F232" s="320"/>
      <c r="G232" s="320"/>
      <c r="H232" s="320"/>
      <c r="I232" s="320"/>
      <c r="J232" s="320"/>
      <c r="K232" s="320"/>
      <c r="L232" s="320"/>
      <c r="M232" s="320"/>
      <c r="N232" s="320"/>
      <c r="O232" s="148"/>
      <c r="P232" s="148"/>
      <c r="Q232" s="321" t="s">
        <v>197</v>
      </c>
      <c r="R232" s="321"/>
      <c r="S232" s="321"/>
      <c r="T232" s="321"/>
      <c r="U232" s="321"/>
      <c r="V232" s="321"/>
      <c r="W232" s="321"/>
      <c r="X232" s="321"/>
      <c r="Y232" s="322"/>
    </row>
    <row r="234" spans="1:25" x14ac:dyDescent="0.25">
      <c r="A234" s="340"/>
      <c r="B234" s="340"/>
      <c r="C234" s="340"/>
      <c r="D234" s="340"/>
      <c r="E234" s="340"/>
      <c r="F234" s="340"/>
      <c r="G234" s="340"/>
      <c r="H234" s="340"/>
      <c r="I234" s="340"/>
      <c r="J234" s="340"/>
      <c r="K234" s="340"/>
      <c r="L234" s="340"/>
      <c r="M234" s="340"/>
      <c r="N234" s="340"/>
      <c r="O234" s="340"/>
      <c r="P234" s="340"/>
      <c r="Q234" s="340"/>
      <c r="R234" s="340"/>
      <c r="S234" s="340"/>
      <c r="T234" s="340"/>
      <c r="U234" s="340"/>
      <c r="V234" s="340"/>
      <c r="W234" s="340"/>
      <c r="X234" s="340"/>
      <c r="Y234" s="340"/>
    </row>
    <row r="235" spans="1:25" ht="15" customHeight="1" x14ac:dyDescent="0.25">
      <c r="A235" s="287" t="s">
        <v>1</v>
      </c>
      <c r="B235" s="287"/>
      <c r="C235" s="323" t="s">
        <v>126</v>
      </c>
      <c r="D235" s="324"/>
      <c r="E235" s="324"/>
      <c r="F235" s="324"/>
      <c r="G235" s="324"/>
      <c r="H235" s="324"/>
      <c r="I235" s="324"/>
      <c r="J235" s="324"/>
      <c r="K235" s="324"/>
      <c r="L235" s="324"/>
      <c r="M235" s="324"/>
      <c r="N235" s="324"/>
      <c r="O235" s="324"/>
      <c r="P235" s="324"/>
      <c r="Q235" s="325"/>
      <c r="R235" s="326" t="s">
        <v>2</v>
      </c>
      <c r="S235" s="327"/>
      <c r="T235" s="327"/>
      <c r="U235" s="327"/>
      <c r="V235" s="327"/>
      <c r="W235" s="327"/>
      <c r="X235" s="327"/>
      <c r="Y235" s="328"/>
    </row>
    <row r="236" spans="1:25" ht="15" customHeight="1" x14ac:dyDescent="0.25">
      <c r="A236" s="287" t="s">
        <v>3</v>
      </c>
      <c r="B236" s="287"/>
      <c r="C236" s="288" t="s">
        <v>117</v>
      </c>
      <c r="D236" s="289"/>
      <c r="E236" s="289"/>
      <c r="F236" s="289"/>
      <c r="G236" s="289"/>
      <c r="H236" s="289"/>
      <c r="I236" s="289"/>
      <c r="J236" s="289"/>
      <c r="K236" s="289"/>
      <c r="L236" s="289"/>
      <c r="M236" s="289"/>
      <c r="N236" s="289"/>
      <c r="O236" s="289"/>
      <c r="P236" s="289"/>
      <c r="Q236" s="290"/>
      <c r="R236" s="305" t="s">
        <v>4</v>
      </c>
      <c r="S236" s="306"/>
      <c r="T236" s="291" t="s">
        <v>5</v>
      </c>
      <c r="U236" s="292"/>
      <c r="V236" s="292"/>
      <c r="W236" s="292"/>
      <c r="X236" s="292"/>
      <c r="Y236" s="293"/>
    </row>
    <row r="237" spans="1:25" ht="15" customHeight="1" x14ac:dyDescent="0.25">
      <c r="A237" s="287" t="s">
        <v>6</v>
      </c>
      <c r="B237" s="287"/>
      <c r="C237" s="288" t="s">
        <v>111</v>
      </c>
      <c r="D237" s="289"/>
      <c r="E237" s="289"/>
      <c r="F237" s="289"/>
      <c r="G237" s="289"/>
      <c r="H237" s="289"/>
      <c r="I237" s="289"/>
      <c r="J237" s="289"/>
      <c r="K237" s="289"/>
      <c r="L237" s="289"/>
      <c r="M237" s="289"/>
      <c r="N237" s="289"/>
      <c r="O237" s="289"/>
      <c r="P237" s="289"/>
      <c r="Q237" s="290"/>
      <c r="R237" s="307" t="s">
        <v>7</v>
      </c>
      <c r="S237" s="308"/>
      <c r="T237" s="291" t="s">
        <v>8</v>
      </c>
      <c r="U237" s="292"/>
      <c r="V237" s="292"/>
      <c r="W237" s="292"/>
      <c r="X237" s="292"/>
      <c r="Y237" s="293"/>
    </row>
    <row r="238" spans="1:25" ht="15" customHeight="1" x14ac:dyDescent="0.25">
      <c r="A238" s="287" t="s">
        <v>9</v>
      </c>
      <c r="B238" s="287"/>
      <c r="C238" s="288" t="s">
        <v>157</v>
      </c>
      <c r="D238" s="289"/>
      <c r="E238" s="289"/>
      <c r="F238" s="289"/>
      <c r="G238" s="289"/>
      <c r="H238" s="289"/>
      <c r="I238" s="289"/>
      <c r="J238" s="289"/>
      <c r="K238" s="289"/>
      <c r="L238" s="289"/>
      <c r="M238" s="289"/>
      <c r="N238" s="289"/>
      <c r="O238" s="289"/>
      <c r="P238" s="289"/>
      <c r="Q238" s="290"/>
      <c r="R238" s="307" t="s">
        <v>10</v>
      </c>
      <c r="S238" s="308"/>
      <c r="T238" s="291" t="s">
        <v>118</v>
      </c>
      <c r="U238" s="292"/>
      <c r="V238" s="292"/>
      <c r="W238" s="292"/>
      <c r="X238" s="292"/>
      <c r="Y238" s="293"/>
    </row>
    <row r="239" spans="1:25" x14ac:dyDescent="0.25">
      <c r="A239" s="287" t="s">
        <v>11</v>
      </c>
      <c r="B239" s="287"/>
      <c r="C239" s="288" t="s">
        <v>158</v>
      </c>
      <c r="D239" s="289"/>
      <c r="E239" s="289"/>
      <c r="F239" s="289"/>
      <c r="G239" s="289"/>
      <c r="H239" s="289"/>
      <c r="I239" s="289"/>
      <c r="J239" s="289"/>
      <c r="K239" s="289"/>
      <c r="L239" s="289"/>
      <c r="M239" s="289"/>
      <c r="N239" s="289"/>
      <c r="O239" s="289"/>
      <c r="P239" s="289"/>
      <c r="Q239" s="290"/>
      <c r="R239" s="3" t="s">
        <v>12</v>
      </c>
      <c r="S239" s="4"/>
      <c r="T239" s="291" t="s">
        <v>74</v>
      </c>
      <c r="U239" s="292"/>
      <c r="V239" s="292"/>
      <c r="W239" s="292"/>
      <c r="X239" s="292"/>
      <c r="Y239" s="293"/>
    </row>
    <row r="240" spans="1:25" x14ac:dyDescent="0.25">
      <c r="A240" s="294" t="s">
        <v>13</v>
      </c>
      <c r="B240" s="294"/>
      <c r="C240" s="288" t="s">
        <v>159</v>
      </c>
      <c r="D240" s="289"/>
      <c r="E240" s="289"/>
      <c r="F240" s="289"/>
      <c r="G240" s="289"/>
      <c r="H240" s="289"/>
      <c r="I240" s="289"/>
      <c r="J240" s="289"/>
      <c r="K240" s="289"/>
      <c r="L240" s="289"/>
      <c r="M240" s="289"/>
      <c r="N240" s="289"/>
      <c r="O240" s="289"/>
      <c r="P240" s="289"/>
      <c r="Q240" s="290"/>
      <c r="R240" s="295" t="s">
        <v>14</v>
      </c>
      <c r="S240" s="296"/>
      <c r="T240" s="297"/>
      <c r="U240" s="298"/>
      <c r="V240" s="298"/>
      <c r="W240" s="298"/>
      <c r="X240" s="298"/>
      <c r="Y240" s="299"/>
    </row>
    <row r="241" spans="1:25" ht="18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</row>
    <row r="242" spans="1:25" ht="24" customHeight="1" x14ac:dyDescent="0.25">
      <c r="A242" s="264" t="s">
        <v>15</v>
      </c>
      <c r="B242" s="261" t="s">
        <v>16</v>
      </c>
      <c r="C242" s="263"/>
      <c r="D242" s="278" t="s">
        <v>17</v>
      </c>
      <c r="E242" s="280" t="s">
        <v>18</v>
      </c>
      <c r="F242" s="300" t="s">
        <v>19</v>
      </c>
      <c r="G242" s="278" t="s">
        <v>20</v>
      </c>
      <c r="H242" s="280" t="s">
        <v>21</v>
      </c>
      <c r="I242" s="280" t="s">
        <v>22</v>
      </c>
      <c r="J242" s="280"/>
      <c r="K242" s="261" t="s">
        <v>23</v>
      </c>
      <c r="L242" s="262"/>
      <c r="M242" s="262"/>
      <c r="N242" s="262"/>
      <c r="O242" s="262"/>
      <c r="P242" s="263"/>
      <c r="Q242" s="284" t="s">
        <v>24</v>
      </c>
      <c r="R242" s="284"/>
      <c r="S242" s="284" t="s">
        <v>25</v>
      </c>
      <c r="T242" s="284"/>
      <c r="U242" s="301" t="s">
        <v>26</v>
      </c>
      <c r="V242" s="221" t="s">
        <v>27</v>
      </c>
      <c r="W242" s="221" t="s">
        <v>27</v>
      </c>
      <c r="X242" s="221" t="s">
        <v>27</v>
      </c>
      <c r="Y242" s="303" t="s">
        <v>28</v>
      </c>
    </row>
    <row r="243" spans="1:25" ht="30.75" customHeight="1" x14ac:dyDescent="0.25">
      <c r="A243" s="264"/>
      <c r="B243" s="132" t="s">
        <v>29</v>
      </c>
      <c r="C243" s="132" t="s">
        <v>30</v>
      </c>
      <c r="D243" s="279"/>
      <c r="E243" s="280"/>
      <c r="F243" s="300"/>
      <c r="G243" s="279"/>
      <c r="H243" s="280"/>
      <c r="I243" s="129" t="s">
        <v>31</v>
      </c>
      <c r="J243" s="10" t="s">
        <v>32</v>
      </c>
      <c r="K243" s="269" t="s">
        <v>33</v>
      </c>
      <c r="L243" s="270"/>
      <c r="M243" s="286"/>
      <c r="N243" s="269" t="s">
        <v>34</v>
      </c>
      <c r="O243" s="270"/>
      <c r="P243" s="286"/>
      <c r="Q243" s="27" t="s">
        <v>35</v>
      </c>
      <c r="R243" s="27" t="s">
        <v>36</v>
      </c>
      <c r="S243" s="27" t="s">
        <v>123</v>
      </c>
      <c r="T243" s="27" t="s">
        <v>124</v>
      </c>
      <c r="U243" s="302"/>
      <c r="V243" s="220" t="s">
        <v>37</v>
      </c>
      <c r="W243" s="220" t="s">
        <v>38</v>
      </c>
      <c r="X243" s="220" t="s">
        <v>39</v>
      </c>
      <c r="Y243" s="304"/>
    </row>
    <row r="244" spans="1:25" ht="24" x14ac:dyDescent="0.25">
      <c r="A244" s="128"/>
      <c r="B244" s="132"/>
      <c r="C244" s="132"/>
      <c r="D244" s="131"/>
      <c r="E244" s="132"/>
      <c r="F244" s="133"/>
      <c r="G244" s="131"/>
      <c r="H244" s="132"/>
      <c r="I244" s="129"/>
      <c r="J244" s="10"/>
      <c r="K244" s="132" t="s">
        <v>40</v>
      </c>
      <c r="L244" s="132" t="s">
        <v>41</v>
      </c>
      <c r="M244" s="132" t="s">
        <v>42</v>
      </c>
      <c r="N244" s="132" t="s">
        <v>40</v>
      </c>
      <c r="O244" s="132" t="s">
        <v>41</v>
      </c>
      <c r="P244" s="132" t="s">
        <v>42</v>
      </c>
      <c r="Q244" s="132"/>
      <c r="R244" s="132"/>
      <c r="S244" s="132"/>
      <c r="T244" s="132"/>
      <c r="U244" s="131"/>
      <c r="V244" s="14"/>
      <c r="W244" s="14"/>
      <c r="X244" s="14"/>
      <c r="Y244" s="134"/>
    </row>
    <row r="245" spans="1:25" x14ac:dyDescent="0.25">
      <c r="A245" s="16">
        <v>1</v>
      </c>
      <c r="B245" s="16"/>
      <c r="C245" s="17"/>
      <c r="D245" s="17"/>
      <c r="E245" s="17"/>
      <c r="F245" s="18"/>
      <c r="G245" s="16"/>
      <c r="H245" s="18"/>
      <c r="I245" s="18"/>
      <c r="J245" s="18"/>
      <c r="K245" s="19"/>
      <c r="L245" s="19"/>
      <c r="M245" s="19"/>
      <c r="N245" s="19"/>
      <c r="O245" s="19"/>
      <c r="P245" s="19"/>
      <c r="Q245" s="20"/>
      <c r="R245" s="16"/>
      <c r="S245" s="21"/>
      <c r="T245" s="21"/>
      <c r="U245" s="22"/>
      <c r="V245" s="23">
        <f>IFERROR((J245/I245)*100,0)</f>
        <v>0</v>
      </c>
      <c r="W245" s="23">
        <f>IFERROR((S245/T245)*100,0)</f>
        <v>0</v>
      </c>
      <c r="X245" s="23">
        <f>IFERROR(((N245+O245+P245)/(K245+L245+M245))*100,0)</f>
        <v>0</v>
      </c>
      <c r="Y245" s="24"/>
    </row>
    <row r="246" spans="1:25" x14ac:dyDescent="0.25">
      <c r="A246" s="16">
        <v>2</v>
      </c>
      <c r="B246" s="16"/>
      <c r="C246" s="17"/>
      <c r="D246" s="17"/>
      <c r="E246" s="17"/>
      <c r="F246" s="18"/>
      <c r="G246" s="16"/>
      <c r="H246" s="18"/>
      <c r="I246" s="18"/>
      <c r="J246" s="18"/>
      <c r="K246" s="19"/>
      <c r="L246" s="19"/>
      <c r="M246" s="19"/>
      <c r="N246" s="19"/>
      <c r="O246" s="19"/>
      <c r="P246" s="19"/>
      <c r="Q246" s="20"/>
      <c r="R246" s="16"/>
      <c r="S246" s="21"/>
      <c r="T246" s="21"/>
      <c r="U246" s="22"/>
      <c r="V246" s="23">
        <f>IFERROR((J246/I246)*100,0)</f>
        <v>0</v>
      </c>
      <c r="W246" s="23">
        <f>IFERROR((S246/T246)*100,0)</f>
        <v>0</v>
      </c>
      <c r="X246" s="23">
        <f>IFERROR(((N246+O246+P246)/(K246+L246+M246))*100,0)</f>
        <v>0</v>
      </c>
      <c r="Y246" s="24"/>
    </row>
    <row r="247" spans="1:25" x14ac:dyDescent="0.25">
      <c r="A247" s="16">
        <v>3</v>
      </c>
      <c r="B247" s="16"/>
      <c r="C247" s="17"/>
      <c r="D247" s="17"/>
      <c r="E247" s="17"/>
      <c r="F247" s="18"/>
      <c r="G247" s="16"/>
      <c r="H247" s="18"/>
      <c r="I247" s="18"/>
      <c r="J247" s="18"/>
      <c r="K247" s="19"/>
      <c r="L247" s="19"/>
      <c r="M247" s="19"/>
      <c r="N247" s="19"/>
      <c r="O247" s="19"/>
      <c r="P247" s="19"/>
      <c r="Q247" s="20"/>
      <c r="R247" s="16"/>
      <c r="S247" s="21"/>
      <c r="T247" s="21"/>
      <c r="U247" s="22"/>
      <c r="V247" s="23">
        <f>IFERROR((J247/I247)*100,0)</f>
        <v>0</v>
      </c>
      <c r="W247" s="23">
        <f>IFERROR((S247/T247)*100,0)</f>
        <v>0</v>
      </c>
      <c r="X247" s="23">
        <f>IFERROR(((N247+O247+P247)/(K247+L247+M247))*100,0)</f>
        <v>0</v>
      </c>
      <c r="Y247" s="24"/>
    </row>
    <row r="248" spans="1:25" x14ac:dyDescent="0.25">
      <c r="A248" s="25"/>
      <c r="B248" s="25"/>
      <c r="C248" s="26"/>
      <c r="D248" s="132" t="s">
        <v>43</v>
      </c>
      <c r="E248" s="132"/>
      <c r="F248" s="27"/>
      <c r="G248" s="25"/>
      <c r="H248" s="27"/>
      <c r="I248" s="27"/>
      <c r="J248" s="27"/>
      <c r="K248" s="28">
        <f t="shared" ref="K248:P248" si="12">K245+K246+K247</f>
        <v>0</v>
      </c>
      <c r="L248" s="28">
        <f t="shared" si="12"/>
        <v>0</v>
      </c>
      <c r="M248" s="28">
        <f t="shared" si="12"/>
        <v>0</v>
      </c>
      <c r="N248" s="28">
        <f t="shared" si="12"/>
        <v>0</v>
      </c>
      <c r="O248" s="28">
        <f t="shared" si="12"/>
        <v>0</v>
      </c>
      <c r="P248" s="28">
        <f t="shared" si="12"/>
        <v>0</v>
      </c>
      <c r="Q248" s="29"/>
      <c r="R248" s="25"/>
      <c r="S248" s="30"/>
      <c r="T248" s="30"/>
      <c r="U248" s="31"/>
      <c r="V248" s="31">
        <v>0</v>
      </c>
      <c r="W248" s="31">
        <v>0</v>
      </c>
      <c r="X248" s="31">
        <v>0</v>
      </c>
      <c r="Y248" s="25"/>
    </row>
    <row r="249" spans="1:25" x14ac:dyDescent="0.25">
      <c r="A249" s="16">
        <v>4</v>
      </c>
      <c r="B249" s="16"/>
      <c r="C249" s="17"/>
      <c r="D249" s="17"/>
      <c r="E249" s="17"/>
      <c r="F249" s="18"/>
      <c r="G249" s="16"/>
      <c r="H249" s="18"/>
      <c r="I249" s="18"/>
      <c r="J249" s="18"/>
      <c r="K249" s="19"/>
      <c r="L249" s="19"/>
      <c r="M249" s="19"/>
      <c r="N249" s="19"/>
      <c r="O249" s="19"/>
      <c r="P249" s="19"/>
      <c r="Q249" s="20"/>
      <c r="R249" s="16"/>
      <c r="S249" s="21"/>
      <c r="T249" s="21"/>
      <c r="U249" s="22"/>
      <c r="V249" s="23">
        <f>IFERROR((J249/I249)*100,0)</f>
        <v>0</v>
      </c>
      <c r="W249" s="23">
        <f>IFERROR((S249/T249)*100,0)</f>
        <v>0</v>
      </c>
      <c r="X249" s="23">
        <f>IFERROR(((N249+O249+P249)/(K249+L249+M249))*100,0)</f>
        <v>0</v>
      </c>
      <c r="Y249" s="24"/>
    </row>
    <row r="250" spans="1:25" x14ac:dyDescent="0.25">
      <c r="A250" s="16">
        <v>5</v>
      </c>
      <c r="B250" s="16"/>
      <c r="C250" s="16"/>
      <c r="D250" s="17"/>
      <c r="E250" s="17"/>
      <c r="F250" s="18"/>
      <c r="G250" s="16"/>
      <c r="H250" s="18"/>
      <c r="I250" s="18"/>
      <c r="J250" s="18"/>
      <c r="K250" s="19"/>
      <c r="L250" s="19"/>
      <c r="M250" s="19"/>
      <c r="N250" s="19"/>
      <c r="O250" s="19"/>
      <c r="P250" s="19"/>
      <c r="Q250" s="20"/>
      <c r="R250" s="16"/>
      <c r="S250" s="21"/>
      <c r="T250" s="16"/>
      <c r="U250" s="16"/>
      <c r="V250" s="23">
        <f>IFERROR((J250/I250)*100,0)</f>
        <v>0</v>
      </c>
      <c r="W250" s="23">
        <f>IFERROR((S250/T250)*100,0)</f>
        <v>0</v>
      </c>
      <c r="X250" s="23">
        <f>IFERROR(((N250+O250+P250)/(K250+L250+M250))*100,0)</f>
        <v>0</v>
      </c>
      <c r="Y250" s="24"/>
    </row>
    <row r="251" spans="1:25" x14ac:dyDescent="0.25">
      <c r="A251" s="16">
        <v>6</v>
      </c>
      <c r="B251" s="16"/>
      <c r="C251" s="16"/>
      <c r="D251" s="17"/>
      <c r="E251" s="17"/>
      <c r="F251" s="18"/>
      <c r="G251" s="16"/>
      <c r="H251" s="18"/>
      <c r="I251" s="18"/>
      <c r="J251" s="18"/>
      <c r="K251" s="19"/>
      <c r="L251" s="19"/>
      <c r="M251" s="19"/>
      <c r="N251" s="19"/>
      <c r="O251" s="19"/>
      <c r="P251" s="19"/>
      <c r="Q251" s="32"/>
      <c r="R251" s="33"/>
      <c r="S251" s="34"/>
      <c r="T251" s="34"/>
      <c r="U251" s="35"/>
      <c r="V251" s="23">
        <f>IFERROR((J251/I251)*100,0)</f>
        <v>0</v>
      </c>
      <c r="W251" s="23">
        <f>IFERROR((S251/T251)*100,0)</f>
        <v>0</v>
      </c>
      <c r="X251" s="23">
        <f>IFERROR(((N251+O251+P251)/(K251+L251+M251))*100,0)</f>
        <v>0</v>
      </c>
      <c r="Y251" s="24"/>
    </row>
    <row r="252" spans="1:25" x14ac:dyDescent="0.25">
      <c r="A252" s="25"/>
      <c r="B252" s="25"/>
      <c r="C252" s="25"/>
      <c r="D252" s="132" t="s">
        <v>43</v>
      </c>
      <c r="E252" s="132"/>
      <c r="F252" s="27"/>
      <c r="G252" s="25"/>
      <c r="H252" s="27"/>
      <c r="I252" s="27"/>
      <c r="J252" s="27"/>
      <c r="K252" s="28">
        <f t="shared" ref="K252:P252" si="13">K249+K250+K251</f>
        <v>0</v>
      </c>
      <c r="L252" s="28">
        <f t="shared" si="13"/>
        <v>0</v>
      </c>
      <c r="M252" s="28">
        <f t="shared" si="13"/>
        <v>0</v>
      </c>
      <c r="N252" s="28">
        <f t="shared" si="13"/>
        <v>0</v>
      </c>
      <c r="O252" s="28">
        <f t="shared" si="13"/>
        <v>0</v>
      </c>
      <c r="P252" s="28">
        <f t="shared" si="13"/>
        <v>0</v>
      </c>
      <c r="Q252" s="32"/>
      <c r="R252" s="33"/>
      <c r="S252" s="34"/>
      <c r="T252" s="34"/>
      <c r="U252" s="35"/>
      <c r="V252" s="23">
        <f>IFERROR((J252/I252)*100,0)</f>
        <v>0</v>
      </c>
      <c r="W252" s="23">
        <f>IFERROR((S252/T252)*100,0)</f>
        <v>0</v>
      </c>
      <c r="X252" s="23">
        <f>IFERROR(((N252+O252+P252)/(K252+L252+M252))*100,0)</f>
        <v>0</v>
      </c>
      <c r="Y252" s="24"/>
    </row>
    <row r="253" spans="1:25" x14ac:dyDescent="0.25">
      <c r="A253" s="259" t="s">
        <v>44</v>
      </c>
      <c r="B253" s="259"/>
      <c r="C253" s="259"/>
      <c r="D253" s="259"/>
      <c r="E253" s="259"/>
      <c r="F253" s="259"/>
      <c r="G253" s="259"/>
      <c r="H253" s="259"/>
      <c r="I253" s="125"/>
      <c r="J253" s="125"/>
      <c r="K253" s="37">
        <f t="shared" ref="K253:P253" si="14">K248+K252</f>
        <v>0</v>
      </c>
      <c r="L253" s="37">
        <f t="shared" si="14"/>
        <v>0</v>
      </c>
      <c r="M253" s="37">
        <f t="shared" si="14"/>
        <v>0</v>
      </c>
      <c r="N253" s="37">
        <f t="shared" si="14"/>
        <v>0</v>
      </c>
      <c r="O253" s="37">
        <f t="shared" si="14"/>
        <v>0</v>
      </c>
      <c r="P253" s="37">
        <f t="shared" si="14"/>
        <v>0</v>
      </c>
      <c r="Q253" s="275"/>
      <c r="R253" s="275"/>
      <c r="S253" s="275"/>
      <c r="T253" s="275"/>
      <c r="U253" s="275"/>
      <c r="V253" s="275"/>
      <c r="W253" s="275"/>
      <c r="X253" s="275"/>
      <c r="Y253" s="275"/>
    </row>
    <row r="254" spans="1:25" x14ac:dyDescent="0.25">
      <c r="A254" s="38"/>
      <c r="B254" s="38"/>
      <c r="C254" s="38"/>
      <c r="D254" s="38"/>
      <c r="E254" s="38"/>
      <c r="F254" s="38"/>
      <c r="G254" s="38"/>
      <c r="H254" s="38"/>
      <c r="I254" s="38"/>
      <c r="J254" s="38"/>
      <c r="K254" s="38"/>
      <c r="L254" s="39"/>
      <c r="M254" s="39"/>
    </row>
    <row r="255" spans="1:25" x14ac:dyDescent="0.25">
      <c r="A255" s="39"/>
      <c r="B255" s="39"/>
      <c r="C255" s="39"/>
      <c r="D255" s="39"/>
      <c r="E255" s="39"/>
      <c r="F255" s="39"/>
      <c r="G255" s="39"/>
      <c r="H255" s="39"/>
      <c r="I255" s="39"/>
      <c r="J255" s="39"/>
      <c r="K255" s="39"/>
      <c r="L255" s="39"/>
      <c r="M255" s="39"/>
      <c r="N255" s="39"/>
      <c r="O255" s="39"/>
      <c r="P255" s="39"/>
    </row>
    <row r="256" spans="1:25" x14ac:dyDescent="0.25">
      <c r="A256" s="276" t="s">
        <v>45</v>
      </c>
      <c r="B256" s="276"/>
      <c r="C256" s="276"/>
      <c r="D256" s="276"/>
      <c r="E256" s="276"/>
      <c r="F256" s="276"/>
      <c r="G256" s="276"/>
      <c r="H256" s="276"/>
      <c r="I256" s="276"/>
      <c r="J256" s="276"/>
      <c r="K256" s="276"/>
      <c r="L256" s="276"/>
      <c r="M256" s="276"/>
      <c r="N256" s="276"/>
      <c r="O256" s="276"/>
      <c r="P256" s="276"/>
      <c r="Q256" s="276"/>
      <c r="R256" s="276"/>
      <c r="S256" s="276"/>
      <c r="T256" s="276"/>
      <c r="U256" s="276"/>
      <c r="V256" s="276"/>
      <c r="W256" s="276"/>
      <c r="X256" s="276"/>
      <c r="Y256" s="276"/>
    </row>
    <row r="257" spans="1:25" x14ac:dyDescent="0.25">
      <c r="A257" s="277"/>
      <c r="B257" s="277"/>
      <c r="C257" s="277"/>
      <c r="D257" s="277"/>
      <c r="E257" s="277"/>
      <c r="F257" s="277"/>
      <c r="G257" s="277"/>
      <c r="H257" s="277"/>
      <c r="I257" s="277"/>
      <c r="J257" s="277"/>
      <c r="K257" s="277"/>
      <c r="L257" s="277"/>
      <c r="M257" s="277"/>
      <c r="N257" s="277"/>
      <c r="O257" s="277"/>
      <c r="P257" s="277"/>
      <c r="Q257" s="277"/>
      <c r="R257" s="277"/>
      <c r="S257" s="277"/>
      <c r="T257" s="277"/>
      <c r="U257" s="277"/>
      <c r="V257" s="277"/>
      <c r="W257" s="277"/>
      <c r="X257" s="277"/>
      <c r="Y257" s="277"/>
    </row>
    <row r="258" spans="1:25" ht="28.5" customHeight="1" x14ac:dyDescent="0.25">
      <c r="A258" s="264" t="s">
        <v>15</v>
      </c>
      <c r="B258" s="278" t="s">
        <v>46</v>
      </c>
      <c r="C258" s="264" t="s">
        <v>47</v>
      </c>
      <c r="D258" s="264"/>
      <c r="E258" s="280" t="s">
        <v>18</v>
      </c>
      <c r="F258" s="278" t="s">
        <v>20</v>
      </c>
      <c r="G258" s="280" t="s">
        <v>48</v>
      </c>
      <c r="H258" s="280" t="s">
        <v>22</v>
      </c>
      <c r="I258" s="280"/>
      <c r="J258" s="261" t="s">
        <v>23</v>
      </c>
      <c r="K258" s="262"/>
      <c r="L258" s="262"/>
      <c r="M258" s="262"/>
      <c r="N258" s="262"/>
      <c r="O258" s="263"/>
      <c r="P258" s="281" t="s">
        <v>49</v>
      </c>
      <c r="Q258" s="282"/>
      <c r="R258" s="283" t="s">
        <v>50</v>
      </c>
      <c r="S258" s="283"/>
      <c r="T258" s="284" t="s">
        <v>26</v>
      </c>
      <c r="U258" s="221" t="s">
        <v>27</v>
      </c>
      <c r="V258" s="221" t="s">
        <v>27</v>
      </c>
      <c r="W258" s="221" t="s">
        <v>27</v>
      </c>
      <c r="X258" s="285" t="s">
        <v>28</v>
      </c>
      <c r="Y258" s="40"/>
    </row>
    <row r="259" spans="1:25" ht="36" x14ac:dyDescent="0.25">
      <c r="A259" s="264"/>
      <c r="B259" s="279"/>
      <c r="C259" s="264"/>
      <c r="D259" s="264"/>
      <c r="E259" s="280"/>
      <c r="F259" s="279"/>
      <c r="G259" s="280"/>
      <c r="H259" s="129" t="s">
        <v>31</v>
      </c>
      <c r="I259" s="10" t="s">
        <v>32</v>
      </c>
      <c r="J259" s="269" t="s">
        <v>51</v>
      </c>
      <c r="K259" s="270"/>
      <c r="L259" s="286"/>
      <c r="M259" s="269" t="s">
        <v>34</v>
      </c>
      <c r="N259" s="270"/>
      <c r="O259" s="286"/>
      <c r="P259" s="27" t="s">
        <v>35</v>
      </c>
      <c r="Q259" s="27" t="s">
        <v>36</v>
      </c>
      <c r="R259" s="27" t="s">
        <v>123</v>
      </c>
      <c r="S259" s="27" t="s">
        <v>124</v>
      </c>
      <c r="T259" s="284"/>
      <c r="U259" s="220" t="s">
        <v>37</v>
      </c>
      <c r="V259" s="220" t="s">
        <v>38</v>
      </c>
      <c r="W259" s="220" t="s">
        <v>39</v>
      </c>
      <c r="X259" s="285"/>
      <c r="Y259" s="40"/>
    </row>
    <row r="260" spans="1:25" ht="24" x14ac:dyDescent="0.25">
      <c r="A260" s="128"/>
      <c r="B260" s="131"/>
      <c r="C260" s="71"/>
      <c r="D260" s="72"/>
      <c r="E260" s="130"/>
      <c r="F260" s="74"/>
      <c r="G260" s="130"/>
      <c r="H260" s="41"/>
      <c r="I260" s="10"/>
      <c r="J260" s="132" t="s">
        <v>40</v>
      </c>
      <c r="K260" s="132" t="s">
        <v>41</v>
      </c>
      <c r="L260" s="132" t="s">
        <v>42</v>
      </c>
      <c r="M260" s="132" t="s">
        <v>40</v>
      </c>
      <c r="N260" s="132" t="s">
        <v>41</v>
      </c>
      <c r="O260" s="132" t="s">
        <v>42</v>
      </c>
      <c r="P260" s="132"/>
      <c r="Q260" s="132"/>
      <c r="R260" s="132"/>
      <c r="S260" s="132"/>
      <c r="T260" s="132"/>
      <c r="U260" s="14"/>
      <c r="V260" s="14"/>
      <c r="W260" s="14"/>
      <c r="X260" s="133"/>
      <c r="Y260" s="40"/>
    </row>
    <row r="261" spans="1:25" ht="38.25" customHeight="1" x14ac:dyDescent="0.25">
      <c r="A261" s="16">
        <v>1</v>
      </c>
      <c r="B261" s="42" t="s">
        <v>52</v>
      </c>
      <c r="C261" s="247" t="s">
        <v>130</v>
      </c>
      <c r="D261" s="247"/>
      <c r="E261" s="159" t="s">
        <v>129</v>
      </c>
      <c r="F261" s="16" t="s">
        <v>54</v>
      </c>
      <c r="G261" s="16" t="s">
        <v>54</v>
      </c>
      <c r="H261" s="18">
        <v>16</v>
      </c>
      <c r="I261" s="18">
        <v>16</v>
      </c>
      <c r="J261" s="19">
        <v>175255.96</v>
      </c>
      <c r="K261" s="19"/>
      <c r="L261" s="19"/>
      <c r="M261" s="19">
        <v>175255.96</v>
      </c>
      <c r="N261" s="19"/>
      <c r="O261" s="20"/>
      <c r="P261" s="23">
        <f>IFERROR((I261/H261)*100,0)</f>
        <v>100</v>
      </c>
      <c r="Q261" s="23">
        <f>IFERROR((M261/J261)*100,0)</f>
        <v>100</v>
      </c>
      <c r="R261" s="21">
        <v>44470</v>
      </c>
      <c r="S261" s="21">
        <v>44561</v>
      </c>
      <c r="T261" s="22" t="s">
        <v>141</v>
      </c>
      <c r="U261" s="23">
        <f>IFERROR((I261/H261)*100,0)</f>
        <v>100</v>
      </c>
      <c r="V261" s="23">
        <f>IFERROR((Q261/P261)*100,0)</f>
        <v>100</v>
      </c>
      <c r="W261" s="23">
        <f>IFERROR((M261/J261)*100,0)</f>
        <v>100</v>
      </c>
      <c r="X261" s="24"/>
      <c r="Y261" s="40"/>
    </row>
    <row r="262" spans="1:25" ht="15.75" customHeight="1" x14ac:dyDescent="0.25">
      <c r="A262" s="16"/>
      <c r="B262" s="42"/>
      <c r="C262" s="336"/>
      <c r="D262" s="336"/>
      <c r="E262" s="80"/>
      <c r="F262" s="16"/>
      <c r="G262" s="16"/>
      <c r="H262" s="79"/>
      <c r="I262" s="81"/>
      <c r="J262" s="19"/>
      <c r="K262" s="19"/>
      <c r="L262" s="19"/>
      <c r="M262" s="19"/>
      <c r="N262" s="20"/>
      <c r="O262" s="20"/>
      <c r="P262" s="20"/>
      <c r="Q262" s="16"/>
      <c r="R262" s="21"/>
      <c r="S262" s="21"/>
      <c r="T262" s="22"/>
      <c r="U262" s="23"/>
      <c r="V262" s="23"/>
      <c r="W262" s="23"/>
      <c r="X262" s="24"/>
      <c r="Y262" s="40"/>
    </row>
    <row r="263" spans="1:25" x14ac:dyDescent="0.25">
      <c r="A263" s="16"/>
      <c r="B263" s="42"/>
      <c r="C263" s="336"/>
      <c r="D263" s="336"/>
      <c r="E263" s="80"/>
      <c r="F263" s="16"/>
      <c r="G263" s="16"/>
      <c r="H263" s="79"/>
      <c r="I263" s="81"/>
      <c r="J263" s="19"/>
      <c r="K263" s="19"/>
      <c r="L263" s="19"/>
      <c r="M263" s="19"/>
      <c r="N263" s="20"/>
      <c r="O263" s="20"/>
      <c r="P263" s="20"/>
      <c r="Q263" s="16"/>
      <c r="R263" s="21"/>
      <c r="S263" s="21"/>
      <c r="T263" s="22"/>
      <c r="U263" s="23"/>
      <c r="V263" s="23"/>
      <c r="W263" s="23"/>
      <c r="X263" s="24"/>
      <c r="Y263" s="40"/>
    </row>
    <row r="264" spans="1:25" x14ac:dyDescent="0.25">
      <c r="A264" s="259" t="s">
        <v>44</v>
      </c>
      <c r="B264" s="259"/>
      <c r="C264" s="260"/>
      <c r="D264" s="260"/>
      <c r="E264" s="48"/>
      <c r="F264" s="76"/>
      <c r="G264" s="48"/>
      <c r="H264" s="48"/>
      <c r="I264" s="46"/>
      <c r="J264" s="28">
        <f>J263+J262+J261</f>
        <v>175255.96</v>
      </c>
      <c r="K264" s="28"/>
      <c r="L264" s="28"/>
      <c r="M264" s="28">
        <f>M263+M262+M261</f>
        <v>175255.96</v>
      </c>
      <c r="N264" s="49"/>
      <c r="O264" s="49"/>
      <c r="P264" s="49"/>
      <c r="Q264" s="49"/>
      <c r="R264" s="49"/>
      <c r="S264" s="49"/>
      <c r="T264" s="49"/>
      <c r="U264" s="49"/>
      <c r="V264" s="49"/>
      <c r="W264" s="49"/>
      <c r="X264" s="49"/>
      <c r="Y264" s="40"/>
    </row>
    <row r="265" spans="1:25" ht="15" customHeight="1" x14ac:dyDescent="0.25">
      <c r="B265" s="50"/>
      <c r="U265" s="51"/>
      <c r="V265" s="51"/>
      <c r="W265" s="51"/>
      <c r="X265" s="51"/>
      <c r="Y265" s="52"/>
    </row>
    <row r="266" spans="1:25" ht="15" customHeight="1" x14ac:dyDescent="0.25">
      <c r="B266" s="77"/>
      <c r="U266" s="51"/>
      <c r="V266" s="51"/>
      <c r="W266" s="51"/>
      <c r="X266" s="51"/>
      <c r="Y266" s="52"/>
    </row>
    <row r="267" spans="1:25" ht="15" customHeight="1" x14ac:dyDescent="0.3">
      <c r="A267" s="53"/>
      <c r="B267" s="77"/>
      <c r="D267" s="261" t="s">
        <v>55</v>
      </c>
      <c r="E267" s="262"/>
      <c r="F267" s="262"/>
      <c r="G267" s="262"/>
      <c r="H267" s="262"/>
      <c r="I267" s="262"/>
      <c r="J267" s="262"/>
      <c r="K267" s="262"/>
      <c r="L267" s="262"/>
      <c r="M267" s="262"/>
      <c r="N267" s="262"/>
      <c r="O267" s="262"/>
      <c r="P267" s="262"/>
      <c r="Q267" s="262"/>
      <c r="R267" s="262"/>
      <c r="S267" s="262"/>
      <c r="T267" s="263"/>
    </row>
    <row r="268" spans="1:25" ht="16.5" x14ac:dyDescent="0.3">
      <c r="A268" s="53"/>
      <c r="B268" s="77"/>
      <c r="D268" s="264" t="s">
        <v>56</v>
      </c>
      <c r="E268" s="264" t="s">
        <v>57</v>
      </c>
      <c r="F268" s="264"/>
      <c r="G268" s="264"/>
      <c r="H268" s="261"/>
      <c r="I268" s="265" t="s">
        <v>58</v>
      </c>
      <c r="J268" s="262"/>
      <c r="K268" s="266"/>
      <c r="L268" s="265" t="s">
        <v>59</v>
      </c>
      <c r="M268" s="262"/>
      <c r="N268" s="262"/>
      <c r="O268" s="267" t="s">
        <v>60</v>
      </c>
      <c r="P268" s="267"/>
      <c r="Q268" s="267"/>
      <c r="R268" s="267"/>
      <c r="S268" s="267"/>
      <c r="T268" s="268"/>
    </row>
    <row r="269" spans="1:25" ht="15" customHeight="1" x14ac:dyDescent="0.25">
      <c r="B269" s="77"/>
      <c r="D269" s="264"/>
      <c r="E269" s="264" t="s">
        <v>61</v>
      </c>
      <c r="F269" s="264"/>
      <c r="G269" s="269" t="s">
        <v>62</v>
      </c>
      <c r="H269" s="270"/>
      <c r="I269" s="54" t="s">
        <v>61</v>
      </c>
      <c r="J269" s="269" t="s">
        <v>62</v>
      </c>
      <c r="K269" s="271"/>
      <c r="L269" s="54" t="s">
        <v>61</v>
      </c>
      <c r="M269" s="269" t="s">
        <v>62</v>
      </c>
      <c r="N269" s="271"/>
      <c r="O269" s="272" t="s">
        <v>16</v>
      </c>
      <c r="P269" s="272"/>
      <c r="Q269" s="272"/>
      <c r="R269" s="55" t="s">
        <v>61</v>
      </c>
      <c r="S269" s="273" t="s">
        <v>62</v>
      </c>
      <c r="T269" s="273"/>
    </row>
    <row r="270" spans="1:25" x14ac:dyDescent="0.25">
      <c r="B270" s="50"/>
      <c r="D270" s="56" t="s">
        <v>63</v>
      </c>
      <c r="E270" s="228">
        <f t="shared" ref="E270:E279" si="15">COUNTIFS(G245:G248,"O",B245:B248,"AGUA Y SANEAMIENTO")</f>
        <v>0</v>
      </c>
      <c r="F270" s="229"/>
      <c r="G270" s="230">
        <f t="shared" ref="G270:G275" si="16">SUMIFS(N238:N245,G238:G245,"O",B238:B245,"AGUA Y SANEAMIENTO")</f>
        <v>0</v>
      </c>
      <c r="H270" s="231"/>
      <c r="I270" s="57">
        <f>COUNTIFS(G236:G239,"A",B236:B239,"AGUA Y SANEAMIENTO")</f>
        <v>0</v>
      </c>
      <c r="J270" s="230">
        <f t="shared" ref="J270:J275" si="17">SUMIFS(N238:N245,G238:G245,"A",B238:B245,"AGUA Y SANEAMIENTO")</f>
        <v>0</v>
      </c>
      <c r="K270" s="232"/>
      <c r="L270" s="57">
        <f>COUNTIFS(G236:G239,"AC",B236:B239,"AGUA Y SANEAMIENTO")</f>
        <v>0</v>
      </c>
      <c r="M270" s="230">
        <f>SUMIFS(N239:N246,G239:G246,"AC",B239:B246,"AGUA Y SANEAMIENTO")</f>
        <v>0</v>
      </c>
      <c r="N270" s="232"/>
      <c r="O270" s="246" t="s">
        <v>64</v>
      </c>
      <c r="P270" s="247"/>
      <c r="Q270" s="247"/>
      <c r="R270" s="248">
        <f>COUNTIF(B259:B267,"FGP")</f>
        <v>0</v>
      </c>
      <c r="S270" s="250">
        <f>SUMIF(B259:B267,"FGP",N259:N267)</f>
        <v>0</v>
      </c>
      <c r="T270" s="251"/>
    </row>
    <row r="271" spans="1:25" x14ac:dyDescent="0.25">
      <c r="D271" s="56" t="s">
        <v>65</v>
      </c>
      <c r="E271" s="228">
        <f t="shared" si="15"/>
        <v>0</v>
      </c>
      <c r="F271" s="229"/>
      <c r="G271" s="230">
        <f t="shared" si="16"/>
        <v>0</v>
      </c>
      <c r="H271" s="231"/>
      <c r="I271" s="57">
        <f>COUNTIFS(G236:G239,"A",B236:B239,"EDUCACIÓN")</f>
        <v>0</v>
      </c>
      <c r="J271" s="230">
        <f t="shared" si="17"/>
        <v>0</v>
      </c>
      <c r="K271" s="232"/>
      <c r="L271" s="57">
        <f>COUNTIFS(G236:G239,"AC",B236:B239,"EDUCACIÓN")</f>
        <v>0</v>
      </c>
      <c r="M271" s="230">
        <f>SUMIFS(N234:N237,G234:G237,"AC",B234:B237,"AGUA Y SANEAMIENTO")</f>
        <v>0</v>
      </c>
      <c r="N271" s="232"/>
      <c r="O271" s="246"/>
      <c r="P271" s="247"/>
      <c r="Q271" s="247"/>
      <c r="R271" s="274"/>
      <c r="S271" s="254"/>
      <c r="T271" s="255"/>
    </row>
    <row r="272" spans="1:25" x14ac:dyDescent="0.25">
      <c r="D272" s="58" t="s">
        <v>66</v>
      </c>
      <c r="E272" s="228">
        <f t="shared" si="15"/>
        <v>0</v>
      </c>
      <c r="F272" s="229"/>
      <c r="G272" s="230">
        <f t="shared" si="16"/>
        <v>0</v>
      </c>
      <c r="H272" s="231"/>
      <c r="I272" s="57">
        <f>COUNTIFS(G236:G239,"A",B236:B239,"OTROS PROYECTOS")</f>
        <v>0</v>
      </c>
      <c r="J272" s="230">
        <f t="shared" si="17"/>
        <v>0</v>
      </c>
      <c r="K272" s="232"/>
      <c r="L272" s="57">
        <f>COUNTIFS(G236:G239,"AC",B236:B239,"OTROS PROYECTOS")</f>
        <v>0</v>
      </c>
      <c r="M272" s="230">
        <f>SUMIFS(N235:N238,G235:G238,"AC",B235:B238,"AGUA Y SANEAMIENTO")</f>
        <v>0</v>
      </c>
      <c r="N272" s="232"/>
      <c r="O272" s="246" t="s">
        <v>67</v>
      </c>
      <c r="P272" s="247"/>
      <c r="Q272" s="247"/>
      <c r="R272" s="248">
        <f>COUNTIF(B259:B267,"FORTAMUN")</f>
        <v>1</v>
      </c>
      <c r="S272" s="250">
        <f>SUMIF(B259:B267,"FORTAMUN",M259:M267)</f>
        <v>175255.96</v>
      </c>
      <c r="T272" s="251"/>
    </row>
    <row r="273" spans="2:25" x14ac:dyDescent="0.25">
      <c r="D273" s="58" t="s">
        <v>68</v>
      </c>
      <c r="E273" s="228">
        <f t="shared" si="15"/>
        <v>0</v>
      </c>
      <c r="F273" s="229"/>
      <c r="G273" s="230">
        <f t="shared" si="16"/>
        <v>0</v>
      </c>
      <c r="H273" s="231"/>
      <c r="I273" s="57">
        <f>COUNTIFS(G236:G239,"A",B236:B239,"SALUD")</f>
        <v>0</v>
      </c>
      <c r="J273" s="230">
        <f t="shared" si="17"/>
        <v>0</v>
      </c>
      <c r="K273" s="232"/>
      <c r="L273" s="57">
        <f>COUNTIFS(G236:G239,"AC",B236:B239,"SALUD")</f>
        <v>0</v>
      </c>
      <c r="M273" s="230">
        <f>SUMIFS(N235:N239,G235:G239,"AC",B235:B239,"AGUA Y SANEAMIENTO")</f>
        <v>0</v>
      </c>
      <c r="N273" s="232"/>
      <c r="O273" s="246"/>
      <c r="P273" s="247"/>
      <c r="Q273" s="247"/>
      <c r="R273" s="249"/>
      <c r="S273" s="252"/>
      <c r="T273" s="253"/>
    </row>
    <row r="274" spans="2:25" x14ac:dyDescent="0.25">
      <c r="D274" s="58" t="s">
        <v>69</v>
      </c>
      <c r="E274" s="228">
        <f t="shared" si="15"/>
        <v>0</v>
      </c>
      <c r="F274" s="229"/>
      <c r="G274" s="230">
        <f t="shared" si="16"/>
        <v>0</v>
      </c>
      <c r="H274" s="231"/>
      <c r="I274" s="57">
        <f>COUNTIFS(G236:G239,"A",B236:B239,"URBANIZACIÓN")</f>
        <v>0</v>
      </c>
      <c r="J274" s="230">
        <f t="shared" si="17"/>
        <v>0</v>
      </c>
      <c r="K274" s="232"/>
      <c r="L274" s="57">
        <f>COUNTIFS(G236:G239,"AC",B236:B239,"URBANIZACIÓN")</f>
        <v>0</v>
      </c>
      <c r="M274" s="230">
        <f>SUMIFS(N235:N240,G235:G240,"AC",B235:B240,"AGUA Y SANEAMIENTO")</f>
        <v>0</v>
      </c>
      <c r="N274" s="232"/>
      <c r="O274" s="246"/>
      <c r="P274" s="247"/>
      <c r="Q274" s="247"/>
      <c r="R274" s="249"/>
      <c r="S274" s="254"/>
      <c r="T274" s="255"/>
    </row>
    <row r="275" spans="2:25" x14ac:dyDescent="0.25">
      <c r="D275" s="58" t="s">
        <v>70</v>
      </c>
      <c r="E275" s="228">
        <f t="shared" si="15"/>
        <v>0</v>
      </c>
      <c r="F275" s="229"/>
      <c r="G275" s="230">
        <f t="shared" si="16"/>
        <v>0</v>
      </c>
      <c r="H275" s="231"/>
      <c r="I275" s="57">
        <f>COUNTIFS(G236:G239,"A",B236:B239,"VIVIENDA")</f>
        <v>0</v>
      </c>
      <c r="J275" s="230">
        <f t="shared" si="17"/>
        <v>0</v>
      </c>
      <c r="K275" s="232"/>
      <c r="L275" s="57">
        <f>COUNTIFS(G236:G239,"AC",B236:B239,"VIVIENDA")</f>
        <v>0</v>
      </c>
      <c r="M275" s="230">
        <f>SUMIFS(N235:N245,G235:G245,"AC",B235:B245,"AGUA Y SANEAMIENTO")</f>
        <v>0</v>
      </c>
      <c r="N275" s="232"/>
      <c r="O275" s="243"/>
      <c r="P275" s="244"/>
      <c r="Q275" s="229"/>
      <c r="R275" s="59"/>
      <c r="S275" s="245"/>
      <c r="T275" s="245"/>
    </row>
    <row r="276" spans="2:25" x14ac:dyDescent="0.25">
      <c r="D276" s="60" t="s">
        <v>71</v>
      </c>
      <c r="E276" s="228">
        <f t="shared" si="15"/>
        <v>0</v>
      </c>
      <c r="F276" s="229"/>
      <c r="G276" s="230">
        <f>SUMIFS(N245:N251,G245:G251,"O",B245:B251,"AGUA Y SANEAMIENTO")</f>
        <v>0</v>
      </c>
      <c r="H276" s="231"/>
      <c r="I276" s="57">
        <f>COUNTIFS(G236:G239,"A",B236:B239,"PRODIM")</f>
        <v>0</v>
      </c>
      <c r="J276" s="230">
        <f>SUMIFS(N245:N251,G245:G251,"A",B245:B251,"AGUA Y SANEAMIENTO")</f>
        <v>0</v>
      </c>
      <c r="K276" s="232"/>
      <c r="L276" s="57">
        <f>COUNTIFS(G236:G239,"AC",B236:B239,"PRODIM")</f>
        <v>0</v>
      </c>
      <c r="M276" s="230">
        <f>SUMIFS(N236:N246,G236:G246,"AC",B236:B246,"AGUA Y SANEAMIENTO")</f>
        <v>0</v>
      </c>
      <c r="N276" s="232"/>
      <c r="O276" s="243"/>
      <c r="P276" s="244"/>
      <c r="Q276" s="229"/>
      <c r="R276" s="59"/>
      <c r="S276" s="245"/>
      <c r="T276" s="245"/>
    </row>
    <row r="277" spans="2:25" x14ac:dyDescent="0.25">
      <c r="D277" s="60" t="s">
        <v>72</v>
      </c>
      <c r="E277" s="228">
        <f t="shared" si="15"/>
        <v>0</v>
      </c>
      <c r="F277" s="229"/>
      <c r="G277" s="230">
        <f>SUMIFS(N246:N252,G246:G252,"O",B246:B252,"AGUA Y SANEAMIENTO")</f>
        <v>0</v>
      </c>
      <c r="H277" s="231"/>
      <c r="I277" s="57">
        <f>COUNTIFS(G236:G239,"A",B236:B239,"GASTOS INDIRECTOS")</f>
        <v>0</v>
      </c>
      <c r="J277" s="230">
        <f>SUMIFS(N246:N252,G246:G252,"A",B246:B252,"AGUA Y SANEAMIENTO")</f>
        <v>0</v>
      </c>
      <c r="K277" s="232"/>
      <c r="L277" s="57">
        <f>COUNTIFS(G236:G239,"AC",B236:B239,"GASTOS INDIRECTOS")</f>
        <v>0</v>
      </c>
      <c r="M277" s="230">
        <f>SUMIFS(N237:N247,G237:G247,"AC",B237:B247,"AGUA Y SANEAMIENTO")</f>
        <v>0</v>
      </c>
      <c r="N277" s="232"/>
      <c r="O277" s="243"/>
      <c r="P277" s="244"/>
      <c r="Q277" s="229"/>
      <c r="R277" s="59"/>
      <c r="S277" s="245"/>
      <c r="T277" s="245"/>
    </row>
    <row r="278" spans="2:25" ht="21.75" customHeight="1" x14ac:dyDescent="0.25">
      <c r="D278" s="61" t="s">
        <v>64</v>
      </c>
      <c r="E278" s="228">
        <f t="shared" si="15"/>
        <v>0</v>
      </c>
      <c r="F278" s="229"/>
      <c r="G278" s="230">
        <f>SUMIFS(N247:N253,G247:G253,"O",B247:B253,"AGUA Y SANEAMIENTO")</f>
        <v>0</v>
      </c>
      <c r="H278" s="231"/>
      <c r="I278" s="57">
        <f>COUNTIFS(G236:G239,"A",B236:B239,"FGP")</f>
        <v>0</v>
      </c>
      <c r="J278" s="230">
        <f>SUMIFS(N247:N253,G247:G253,"A",B247:B253,"AGUA Y SANEAMIENTO")</f>
        <v>0</v>
      </c>
      <c r="K278" s="232"/>
      <c r="L278" s="57">
        <f>COUNTIFS(G236:G239,"AC",B236:B239,"FGP")</f>
        <v>0</v>
      </c>
      <c r="M278" s="230"/>
      <c r="N278" s="232"/>
      <c r="O278" s="243"/>
      <c r="P278" s="244"/>
      <c r="Q278" s="229"/>
      <c r="R278" s="59"/>
      <c r="S278" s="245"/>
      <c r="T278" s="245"/>
    </row>
    <row r="279" spans="2:25" ht="24.75" thickBot="1" x14ac:dyDescent="0.3">
      <c r="D279" s="62" t="s">
        <v>67</v>
      </c>
      <c r="E279" s="228">
        <f t="shared" si="15"/>
        <v>0</v>
      </c>
      <c r="F279" s="229"/>
      <c r="G279" s="230">
        <f>SUMIFS(N248:N254,G248:G254,"O",B248:B254,"AGUA Y SANEAMIENTO")</f>
        <v>0</v>
      </c>
      <c r="H279" s="231"/>
      <c r="I279" s="63">
        <f>COUNTIFS(G236:G239,"A",B236:B239,"FORTAMUN")</f>
        <v>0</v>
      </c>
      <c r="J279" s="230">
        <f>SUMIFS(N248:N254,G248:G254,"A",B248:B254,"AGUA Y SANEAMIENTO")</f>
        <v>0</v>
      </c>
      <c r="K279" s="232"/>
      <c r="L279" s="63">
        <f>COUNTIFS(G236:G239,"AC",B236:B239,"FORTAMUN")</f>
        <v>0</v>
      </c>
      <c r="M279" s="230">
        <f>SUMIFS(N239:N249,G239:G249,"AC",B239:B249,"AGUA Y SANEAMIENTO")</f>
        <v>0</v>
      </c>
      <c r="N279" s="232"/>
      <c r="O279" s="233"/>
      <c r="P279" s="234"/>
      <c r="Q279" s="235"/>
      <c r="R279" s="64"/>
      <c r="S279" s="236"/>
      <c r="T279" s="236"/>
    </row>
    <row r="280" spans="2:25" ht="15.75" thickBot="1" x14ac:dyDescent="0.3">
      <c r="D280" s="65" t="s">
        <v>73</v>
      </c>
      <c r="E280" s="237">
        <f>SUBTOTAL(9,E270:F279)</f>
        <v>0</v>
      </c>
      <c r="F280" s="238"/>
      <c r="G280" s="239">
        <f>SUBTOTAL(9,G270:H279)</f>
        <v>0</v>
      </c>
      <c r="H280" s="240"/>
      <c r="I280" s="66">
        <f>SUBTOTAL(9,I270:I279)</f>
        <v>0</v>
      </c>
      <c r="J280" s="239">
        <f>SUBTOTAL(9,J270:K279)</f>
        <v>0</v>
      </c>
      <c r="K280" s="240"/>
      <c r="L280" s="67">
        <f>SUBTOTAL(9,L270:L279)</f>
        <v>0</v>
      </c>
      <c r="M280" s="239">
        <f>SUBTOTAL(9,M270:N279)</f>
        <v>0</v>
      </c>
      <c r="N280" s="240"/>
      <c r="O280" s="67"/>
      <c r="P280" s="68"/>
      <c r="Q280" s="69"/>
      <c r="R280" s="70">
        <f>SUBTOTAL(9,R270:R279)</f>
        <v>1</v>
      </c>
      <c r="S280" s="239">
        <f>SUBTOTAL(9,S270:T279)</f>
        <v>175255.96</v>
      </c>
      <c r="T280" s="240"/>
    </row>
    <row r="284" spans="2:25" x14ac:dyDescent="0.25">
      <c r="B284" s="136"/>
      <c r="C284" s="241"/>
      <c r="D284" s="241"/>
      <c r="E284" s="146"/>
      <c r="F284" s="146"/>
      <c r="G284" s="146"/>
      <c r="H284" s="359"/>
      <c r="I284" s="242"/>
      <c r="J284" s="242"/>
      <c r="K284" s="242"/>
      <c r="L284" s="242"/>
      <c r="M284" s="142"/>
      <c r="N284" s="142"/>
      <c r="O284" s="242"/>
      <c r="P284" s="242"/>
      <c r="Q284" s="242"/>
      <c r="R284" s="242"/>
      <c r="S284" s="142"/>
      <c r="T284" s="142"/>
      <c r="U284" s="242"/>
      <c r="V284" s="242"/>
      <c r="W284" s="242"/>
      <c r="X284" s="242"/>
      <c r="Y284" s="242"/>
    </row>
    <row r="285" spans="2:25" x14ac:dyDescent="0.25">
      <c r="B285" s="136"/>
      <c r="C285" s="225"/>
      <c r="D285" s="225"/>
      <c r="E285" s="225"/>
      <c r="F285" s="225"/>
      <c r="G285" s="225"/>
      <c r="H285" s="360"/>
      <c r="I285" s="138"/>
      <c r="J285" s="138"/>
      <c r="K285" s="138"/>
      <c r="L285" s="138"/>
      <c r="M285" s="138"/>
      <c r="N285" s="137"/>
      <c r="O285" s="138"/>
      <c r="P285" s="138"/>
      <c r="Q285" s="138"/>
      <c r="R285" s="138"/>
      <c r="S285" s="137"/>
      <c r="T285" s="138"/>
      <c r="U285" s="138"/>
      <c r="V285" s="138"/>
      <c r="W285" s="138"/>
      <c r="X285" s="39"/>
      <c r="Y285" s="39"/>
    </row>
    <row r="286" spans="2:25" ht="15.75" x14ac:dyDescent="0.25">
      <c r="B286" s="139"/>
      <c r="C286" s="227"/>
      <c r="D286" s="227"/>
      <c r="E286" s="145"/>
      <c r="F286" s="145"/>
      <c r="G286" s="140"/>
      <c r="H286" s="360"/>
      <c r="I286" s="227"/>
      <c r="J286" s="227"/>
      <c r="K286" s="227"/>
      <c r="L286" s="227"/>
      <c r="M286" s="141"/>
      <c r="N286" s="141"/>
      <c r="O286" s="227"/>
      <c r="P286" s="227"/>
      <c r="Q286" s="227"/>
      <c r="R286" s="227"/>
      <c r="S286" s="142"/>
      <c r="T286" s="141"/>
      <c r="U286" s="227"/>
      <c r="V286" s="227"/>
      <c r="W286" s="227"/>
      <c r="X286" s="227"/>
      <c r="Y286" s="227"/>
    </row>
    <row r="287" spans="2:25" ht="15.75" x14ac:dyDescent="0.25">
      <c r="B287" s="139"/>
      <c r="C287" s="227"/>
      <c r="D287" s="227"/>
      <c r="E287" s="145"/>
      <c r="F287" s="145"/>
      <c r="G287" s="145"/>
      <c r="H287" s="360"/>
      <c r="I287" s="227"/>
      <c r="J287" s="227"/>
      <c r="K287" s="227"/>
      <c r="L287" s="227"/>
      <c r="M287" s="141"/>
      <c r="N287" s="141"/>
      <c r="O287" s="227"/>
      <c r="P287" s="227"/>
      <c r="Q287" s="227"/>
      <c r="R287" s="227"/>
      <c r="S287" s="141"/>
      <c r="T287" s="141"/>
      <c r="U287" s="227"/>
      <c r="V287" s="227"/>
      <c r="W287" s="227"/>
      <c r="X287" s="227"/>
      <c r="Y287" s="227"/>
    </row>
    <row r="308" spans="1:25" ht="20.25" x14ac:dyDescent="0.25">
      <c r="A308" s="311" t="s">
        <v>0</v>
      </c>
      <c r="B308" s="312"/>
      <c r="C308" s="312"/>
      <c r="D308" s="312"/>
      <c r="E308" s="312"/>
      <c r="F308" s="312"/>
      <c r="G308" s="312"/>
      <c r="H308" s="312"/>
      <c r="I308" s="312"/>
      <c r="J308" s="312"/>
      <c r="K308" s="312"/>
      <c r="L308" s="312"/>
      <c r="M308" s="312"/>
      <c r="N308" s="312"/>
      <c r="O308" s="312"/>
      <c r="P308" s="312"/>
      <c r="Q308" s="312"/>
      <c r="R308" s="312"/>
      <c r="S308" s="312"/>
      <c r="T308" s="312"/>
      <c r="U308" s="312"/>
      <c r="V308" s="312"/>
      <c r="W308" s="312"/>
      <c r="X308" s="312"/>
      <c r="Y308" s="313"/>
    </row>
    <row r="309" spans="1:25" x14ac:dyDescent="0.25">
      <c r="A309" s="149"/>
      <c r="B309" s="150"/>
      <c r="C309" s="150"/>
      <c r="D309" s="150"/>
      <c r="E309" s="150"/>
      <c r="F309" s="150"/>
      <c r="G309" s="150"/>
      <c r="H309" s="150"/>
      <c r="I309" s="150"/>
      <c r="J309" s="150"/>
      <c r="K309" s="150"/>
      <c r="L309" s="150"/>
      <c r="M309" s="150"/>
      <c r="N309" s="150"/>
      <c r="O309" s="150"/>
      <c r="P309" s="150"/>
      <c r="Q309" s="150"/>
      <c r="R309" s="150"/>
      <c r="S309" s="150"/>
      <c r="T309" s="150"/>
      <c r="U309" s="150"/>
      <c r="V309" s="150"/>
      <c r="W309" s="150"/>
      <c r="X309" s="150"/>
      <c r="Y309" s="151"/>
    </row>
    <row r="310" spans="1:25" ht="15.75" x14ac:dyDescent="0.25">
      <c r="A310" s="314" t="s">
        <v>286</v>
      </c>
      <c r="B310" s="315"/>
      <c r="C310" s="315"/>
      <c r="D310" s="315"/>
      <c r="E310" s="315"/>
      <c r="F310" s="315"/>
      <c r="G310" s="315"/>
      <c r="H310" s="315"/>
      <c r="I310" s="315"/>
      <c r="J310" s="315"/>
      <c r="K310" s="315"/>
      <c r="L310" s="315"/>
      <c r="M310" s="315"/>
      <c r="N310" s="315"/>
      <c r="O310" s="315"/>
      <c r="P310" s="315"/>
      <c r="Q310" s="315"/>
      <c r="R310" s="315"/>
      <c r="S310" s="315"/>
      <c r="T310" s="315"/>
      <c r="U310" s="315"/>
      <c r="V310" s="315"/>
      <c r="W310" s="315"/>
      <c r="X310" s="315"/>
      <c r="Y310" s="316"/>
    </row>
    <row r="311" spans="1:25" ht="15.75" x14ac:dyDescent="0.25">
      <c r="A311" s="152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317"/>
      <c r="Y311" s="318"/>
    </row>
    <row r="312" spans="1:25" x14ac:dyDescent="0.25">
      <c r="A312" s="319"/>
      <c r="B312" s="320"/>
      <c r="C312" s="320"/>
      <c r="D312" s="320"/>
      <c r="E312" s="320"/>
      <c r="F312" s="320"/>
      <c r="G312" s="320"/>
      <c r="H312" s="320"/>
      <c r="I312" s="320"/>
      <c r="J312" s="320"/>
      <c r="K312" s="320"/>
      <c r="L312" s="320"/>
      <c r="M312" s="320"/>
      <c r="N312" s="320"/>
      <c r="O312" s="148"/>
      <c r="P312" s="148"/>
      <c r="Q312" s="321" t="s">
        <v>197</v>
      </c>
      <c r="R312" s="321"/>
      <c r="S312" s="321"/>
      <c r="T312" s="321"/>
      <c r="U312" s="321"/>
      <c r="V312" s="321"/>
      <c r="W312" s="321"/>
      <c r="X312" s="321"/>
      <c r="Y312" s="322"/>
    </row>
    <row r="314" spans="1:25" x14ac:dyDescent="0.25">
      <c r="A314" s="339"/>
      <c r="B314" s="339"/>
      <c r="C314" s="339"/>
      <c r="D314" s="339"/>
      <c r="E314" s="339"/>
      <c r="F314" s="339"/>
      <c r="G314" s="339"/>
      <c r="H314" s="339"/>
      <c r="I314" s="339"/>
      <c r="J314" s="339"/>
      <c r="K314" s="339"/>
      <c r="L314" s="339"/>
      <c r="M314" s="339"/>
      <c r="N314" s="339"/>
      <c r="O314" s="339"/>
      <c r="P314" s="339"/>
      <c r="Q314" s="339"/>
      <c r="R314" s="339"/>
      <c r="S314" s="339"/>
      <c r="T314" s="339"/>
      <c r="U314" s="339"/>
      <c r="V314" s="339"/>
      <c r="W314" s="339"/>
      <c r="X314" s="339"/>
      <c r="Y314" s="339"/>
    </row>
    <row r="315" spans="1:25" x14ac:dyDescent="0.25">
      <c r="A315" s="287" t="s">
        <v>1</v>
      </c>
      <c r="B315" s="287"/>
      <c r="C315" s="323" t="s">
        <v>126</v>
      </c>
      <c r="D315" s="324"/>
      <c r="E315" s="324"/>
      <c r="F315" s="324"/>
      <c r="G315" s="324"/>
      <c r="H315" s="324"/>
      <c r="I315" s="324"/>
      <c r="J315" s="324"/>
      <c r="K315" s="324"/>
      <c r="L315" s="324"/>
      <c r="M315" s="324"/>
      <c r="N315" s="324"/>
      <c r="O315" s="324"/>
      <c r="P315" s="324"/>
      <c r="Q315" s="325"/>
      <c r="R315" s="326" t="s">
        <v>2</v>
      </c>
      <c r="S315" s="327"/>
      <c r="T315" s="327"/>
      <c r="U315" s="327"/>
      <c r="V315" s="327"/>
      <c r="W315" s="327"/>
      <c r="X315" s="327"/>
      <c r="Y315" s="328"/>
    </row>
    <row r="316" spans="1:25" x14ac:dyDescent="0.25">
      <c r="A316" s="287" t="s">
        <v>3</v>
      </c>
      <c r="B316" s="287"/>
      <c r="C316" s="288" t="s">
        <v>115</v>
      </c>
      <c r="D316" s="289"/>
      <c r="E316" s="289"/>
      <c r="F316" s="289"/>
      <c r="G316" s="289"/>
      <c r="H316" s="289"/>
      <c r="I316" s="289"/>
      <c r="J316" s="289"/>
      <c r="K316" s="289"/>
      <c r="L316" s="289"/>
      <c r="M316" s="289"/>
      <c r="N316" s="289"/>
      <c r="O316" s="289"/>
      <c r="P316" s="289"/>
      <c r="Q316" s="290"/>
      <c r="R316" s="305" t="s">
        <v>4</v>
      </c>
      <c r="S316" s="306"/>
      <c r="T316" s="291" t="s">
        <v>5</v>
      </c>
      <c r="U316" s="292"/>
      <c r="V316" s="292"/>
      <c r="W316" s="292"/>
      <c r="X316" s="292"/>
      <c r="Y316" s="293"/>
    </row>
    <row r="317" spans="1:25" x14ac:dyDescent="0.25">
      <c r="A317" s="287" t="s">
        <v>6</v>
      </c>
      <c r="B317" s="287"/>
      <c r="C317" s="288" t="s">
        <v>111</v>
      </c>
      <c r="D317" s="289"/>
      <c r="E317" s="289"/>
      <c r="F317" s="289"/>
      <c r="G317" s="289"/>
      <c r="H317" s="289"/>
      <c r="I317" s="289"/>
      <c r="J317" s="289"/>
      <c r="K317" s="289"/>
      <c r="L317" s="289"/>
      <c r="M317" s="289"/>
      <c r="N317" s="289"/>
      <c r="O317" s="289"/>
      <c r="P317" s="289"/>
      <c r="Q317" s="290"/>
      <c r="R317" s="307" t="s">
        <v>7</v>
      </c>
      <c r="S317" s="308"/>
      <c r="T317" s="291" t="s">
        <v>254</v>
      </c>
      <c r="U317" s="292"/>
      <c r="V317" s="292"/>
      <c r="W317" s="292"/>
      <c r="X317" s="292"/>
      <c r="Y317" s="293"/>
    </row>
    <row r="318" spans="1:25" x14ac:dyDescent="0.25">
      <c r="A318" s="287" t="s">
        <v>9</v>
      </c>
      <c r="B318" s="287"/>
      <c r="C318" s="288" t="s">
        <v>157</v>
      </c>
      <c r="D318" s="289"/>
      <c r="E318" s="289"/>
      <c r="F318" s="289"/>
      <c r="G318" s="289"/>
      <c r="H318" s="289"/>
      <c r="I318" s="289"/>
      <c r="J318" s="289"/>
      <c r="K318" s="289"/>
      <c r="L318" s="289"/>
      <c r="M318" s="289"/>
      <c r="N318" s="289"/>
      <c r="O318" s="289"/>
      <c r="P318" s="289"/>
      <c r="Q318" s="290"/>
      <c r="R318" s="307" t="s">
        <v>10</v>
      </c>
      <c r="S318" s="308"/>
      <c r="T318" s="291" t="s">
        <v>255</v>
      </c>
      <c r="U318" s="292"/>
      <c r="V318" s="292"/>
      <c r="W318" s="292"/>
      <c r="X318" s="292"/>
      <c r="Y318" s="293"/>
    </row>
    <row r="319" spans="1:25" x14ac:dyDescent="0.25">
      <c r="A319" s="287" t="s">
        <v>11</v>
      </c>
      <c r="B319" s="287"/>
      <c r="C319" s="288" t="s">
        <v>160</v>
      </c>
      <c r="D319" s="289"/>
      <c r="E319" s="289"/>
      <c r="F319" s="289"/>
      <c r="G319" s="289"/>
      <c r="H319" s="289"/>
      <c r="I319" s="289"/>
      <c r="J319" s="289"/>
      <c r="K319" s="289"/>
      <c r="L319" s="289"/>
      <c r="M319" s="289"/>
      <c r="N319" s="289"/>
      <c r="O319" s="289"/>
      <c r="P319" s="289"/>
      <c r="Q319" s="290"/>
      <c r="R319" s="3" t="s">
        <v>12</v>
      </c>
      <c r="S319" s="4"/>
      <c r="T319" s="291" t="s">
        <v>74</v>
      </c>
      <c r="U319" s="292"/>
      <c r="V319" s="292"/>
      <c r="W319" s="292"/>
      <c r="X319" s="292"/>
      <c r="Y319" s="293"/>
    </row>
    <row r="320" spans="1:25" x14ac:dyDescent="0.25">
      <c r="A320" s="294" t="s">
        <v>13</v>
      </c>
      <c r="B320" s="294"/>
      <c r="C320" s="288" t="s">
        <v>161</v>
      </c>
      <c r="D320" s="289"/>
      <c r="E320" s="289"/>
      <c r="F320" s="289"/>
      <c r="G320" s="289"/>
      <c r="H320" s="289"/>
      <c r="I320" s="289"/>
      <c r="J320" s="289"/>
      <c r="K320" s="289"/>
      <c r="L320" s="289"/>
      <c r="M320" s="289"/>
      <c r="N320" s="289"/>
      <c r="O320" s="289"/>
      <c r="P320" s="289"/>
      <c r="Q320" s="290"/>
      <c r="R320" s="295" t="s">
        <v>14</v>
      </c>
      <c r="S320" s="296"/>
      <c r="T320" s="297"/>
      <c r="U320" s="298"/>
      <c r="V320" s="298"/>
      <c r="W320" s="298"/>
      <c r="X320" s="298"/>
      <c r="Y320" s="299"/>
    </row>
    <row r="321" spans="1:25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</row>
    <row r="322" spans="1:25" ht="25.5" customHeight="1" x14ac:dyDescent="0.25">
      <c r="A322" s="264" t="s">
        <v>15</v>
      </c>
      <c r="B322" s="261" t="s">
        <v>16</v>
      </c>
      <c r="C322" s="263"/>
      <c r="D322" s="278" t="s">
        <v>17</v>
      </c>
      <c r="E322" s="280" t="s">
        <v>18</v>
      </c>
      <c r="F322" s="300" t="s">
        <v>19</v>
      </c>
      <c r="G322" s="278" t="s">
        <v>20</v>
      </c>
      <c r="H322" s="280" t="s">
        <v>21</v>
      </c>
      <c r="I322" s="280" t="s">
        <v>22</v>
      </c>
      <c r="J322" s="280"/>
      <c r="K322" s="261" t="s">
        <v>23</v>
      </c>
      <c r="L322" s="262"/>
      <c r="M322" s="262"/>
      <c r="N322" s="262"/>
      <c r="O322" s="262"/>
      <c r="P322" s="263"/>
      <c r="Q322" s="284" t="s">
        <v>24</v>
      </c>
      <c r="R322" s="284"/>
      <c r="S322" s="284" t="s">
        <v>25</v>
      </c>
      <c r="T322" s="284"/>
      <c r="U322" s="301" t="s">
        <v>26</v>
      </c>
      <c r="V322" s="221" t="s">
        <v>27</v>
      </c>
      <c r="W322" s="221" t="s">
        <v>27</v>
      </c>
      <c r="X322" s="221" t="s">
        <v>27</v>
      </c>
      <c r="Y322" s="303" t="s">
        <v>28</v>
      </c>
    </row>
    <row r="323" spans="1:25" ht="24" x14ac:dyDescent="0.25">
      <c r="A323" s="264"/>
      <c r="B323" s="132" t="s">
        <v>29</v>
      </c>
      <c r="C323" s="132" t="s">
        <v>30</v>
      </c>
      <c r="D323" s="279"/>
      <c r="E323" s="280"/>
      <c r="F323" s="300"/>
      <c r="G323" s="279"/>
      <c r="H323" s="280"/>
      <c r="I323" s="129" t="s">
        <v>31</v>
      </c>
      <c r="J323" s="10" t="s">
        <v>32</v>
      </c>
      <c r="K323" s="269" t="s">
        <v>33</v>
      </c>
      <c r="L323" s="270"/>
      <c r="M323" s="286"/>
      <c r="N323" s="269" t="s">
        <v>34</v>
      </c>
      <c r="O323" s="270"/>
      <c r="P323" s="286"/>
      <c r="Q323" s="27" t="s">
        <v>35</v>
      </c>
      <c r="R323" s="27" t="s">
        <v>36</v>
      </c>
      <c r="S323" s="27" t="s">
        <v>123</v>
      </c>
      <c r="T323" s="27" t="s">
        <v>124</v>
      </c>
      <c r="U323" s="302"/>
      <c r="V323" s="220" t="s">
        <v>37</v>
      </c>
      <c r="W323" s="220" t="s">
        <v>38</v>
      </c>
      <c r="X323" s="220" t="s">
        <v>39</v>
      </c>
      <c r="Y323" s="304"/>
    </row>
    <row r="324" spans="1:25" ht="24" x14ac:dyDescent="0.25">
      <c r="A324" s="128"/>
      <c r="B324" s="132"/>
      <c r="C324" s="132"/>
      <c r="D324" s="131"/>
      <c r="E324" s="132"/>
      <c r="F324" s="133"/>
      <c r="G324" s="131"/>
      <c r="H324" s="132"/>
      <c r="I324" s="129"/>
      <c r="J324" s="10"/>
      <c r="K324" s="132" t="s">
        <v>40</v>
      </c>
      <c r="L324" s="132" t="s">
        <v>41</v>
      </c>
      <c r="M324" s="132" t="s">
        <v>42</v>
      </c>
      <c r="N324" s="132" t="s">
        <v>40</v>
      </c>
      <c r="O324" s="132" t="s">
        <v>41</v>
      </c>
      <c r="P324" s="132" t="s">
        <v>42</v>
      </c>
      <c r="Q324" s="132"/>
      <c r="R324" s="132"/>
      <c r="S324" s="132"/>
      <c r="T324" s="132"/>
      <c r="U324" s="131"/>
      <c r="V324" s="14"/>
      <c r="W324" s="14"/>
      <c r="X324" s="14"/>
      <c r="Y324" s="134"/>
    </row>
    <row r="325" spans="1:25" x14ac:dyDescent="0.25">
      <c r="A325" s="16">
        <v>1</v>
      </c>
      <c r="B325" s="16"/>
      <c r="C325" s="17"/>
      <c r="D325" s="17"/>
      <c r="E325" s="17"/>
      <c r="F325" s="18"/>
      <c r="G325" s="16"/>
      <c r="H325" s="18"/>
      <c r="I325" s="18"/>
      <c r="J325" s="18"/>
      <c r="K325" s="19"/>
      <c r="L325" s="19"/>
      <c r="M325" s="19"/>
      <c r="N325" s="19"/>
      <c r="O325" s="19"/>
      <c r="P325" s="19"/>
      <c r="Q325" s="20"/>
      <c r="R325" s="16"/>
      <c r="S325" s="21"/>
      <c r="T325" s="21"/>
      <c r="U325" s="22"/>
      <c r="V325" s="23">
        <f>IFERROR((J325/I325)*100,0)</f>
        <v>0</v>
      </c>
      <c r="W325" s="23">
        <f>IFERROR((S325/T325)*100,0)</f>
        <v>0</v>
      </c>
      <c r="X325" s="23">
        <f>IFERROR(((N325+O325+P325)/(K325+L325+M325))*100,0)</f>
        <v>0</v>
      </c>
      <c r="Y325" s="24"/>
    </row>
    <row r="326" spans="1:25" x14ac:dyDescent="0.25">
      <c r="A326" s="16">
        <v>2</v>
      </c>
      <c r="B326" s="16"/>
      <c r="C326" s="17"/>
      <c r="D326" s="17"/>
      <c r="E326" s="17"/>
      <c r="F326" s="18"/>
      <c r="G326" s="16"/>
      <c r="H326" s="18"/>
      <c r="I326" s="18"/>
      <c r="J326" s="18"/>
      <c r="K326" s="19"/>
      <c r="L326" s="19"/>
      <c r="M326" s="19"/>
      <c r="N326" s="19"/>
      <c r="O326" s="19"/>
      <c r="P326" s="19"/>
      <c r="Q326" s="20"/>
      <c r="R326" s="16"/>
      <c r="S326" s="21"/>
      <c r="T326" s="21"/>
      <c r="U326" s="22"/>
      <c r="V326" s="23">
        <f>IFERROR((J326/I326)*100,0)</f>
        <v>0</v>
      </c>
      <c r="W326" s="23">
        <f>IFERROR((S326/T326)*100,0)</f>
        <v>0</v>
      </c>
      <c r="X326" s="23">
        <f>IFERROR(((N326+O326+P326)/(K326+L326+M326))*100,0)</f>
        <v>0</v>
      </c>
      <c r="Y326" s="24"/>
    </row>
    <row r="327" spans="1:25" x14ac:dyDescent="0.25">
      <c r="A327" s="16">
        <v>3</v>
      </c>
      <c r="B327" s="16"/>
      <c r="C327" s="17"/>
      <c r="D327" s="17"/>
      <c r="E327" s="17"/>
      <c r="F327" s="18"/>
      <c r="G327" s="16"/>
      <c r="H327" s="18"/>
      <c r="I327" s="18"/>
      <c r="J327" s="18"/>
      <c r="K327" s="19"/>
      <c r="L327" s="19"/>
      <c r="M327" s="19"/>
      <c r="N327" s="19"/>
      <c r="O327" s="19"/>
      <c r="P327" s="19"/>
      <c r="Q327" s="20"/>
      <c r="R327" s="16"/>
      <c r="S327" s="21"/>
      <c r="T327" s="21"/>
      <c r="U327" s="22"/>
      <c r="V327" s="23">
        <f>IFERROR((J327/I327)*100,0)</f>
        <v>0</v>
      </c>
      <c r="W327" s="23">
        <f>IFERROR((S327/T327)*100,0)</f>
        <v>0</v>
      </c>
      <c r="X327" s="23">
        <f>IFERROR(((N327+O327+P327)/(K327+L327+M327))*100,0)</f>
        <v>0</v>
      </c>
      <c r="Y327" s="24"/>
    </row>
    <row r="328" spans="1:25" x14ac:dyDescent="0.25">
      <c r="A328" s="25"/>
      <c r="B328" s="25"/>
      <c r="C328" s="26"/>
      <c r="D328" s="132" t="s">
        <v>43</v>
      </c>
      <c r="E328" s="132"/>
      <c r="F328" s="27"/>
      <c r="G328" s="25"/>
      <c r="H328" s="27"/>
      <c r="I328" s="27"/>
      <c r="J328" s="27"/>
      <c r="K328" s="28">
        <f t="shared" ref="K328:P328" si="18">K325+K326+K327</f>
        <v>0</v>
      </c>
      <c r="L328" s="28">
        <f t="shared" si="18"/>
        <v>0</v>
      </c>
      <c r="M328" s="28">
        <f t="shared" si="18"/>
        <v>0</v>
      </c>
      <c r="N328" s="28">
        <f t="shared" si="18"/>
        <v>0</v>
      </c>
      <c r="O328" s="28">
        <f t="shared" si="18"/>
        <v>0</v>
      </c>
      <c r="P328" s="28">
        <f t="shared" si="18"/>
        <v>0</v>
      </c>
      <c r="Q328" s="29"/>
      <c r="R328" s="25"/>
      <c r="S328" s="30"/>
      <c r="T328" s="30"/>
      <c r="U328" s="31"/>
      <c r="V328" s="31">
        <v>0</v>
      </c>
      <c r="W328" s="31">
        <v>0</v>
      </c>
      <c r="X328" s="31">
        <v>0</v>
      </c>
      <c r="Y328" s="25"/>
    </row>
    <row r="329" spans="1:25" x14ac:dyDescent="0.25">
      <c r="A329" s="16">
        <v>4</v>
      </c>
      <c r="B329" s="16"/>
      <c r="C329" s="17"/>
      <c r="D329" s="17"/>
      <c r="E329" s="17"/>
      <c r="F329" s="18"/>
      <c r="G329" s="16"/>
      <c r="H329" s="18"/>
      <c r="I329" s="18"/>
      <c r="J329" s="18"/>
      <c r="K329" s="19"/>
      <c r="L329" s="19"/>
      <c r="M329" s="19"/>
      <c r="N329" s="19"/>
      <c r="O329" s="19"/>
      <c r="P329" s="19"/>
      <c r="Q329" s="20"/>
      <c r="R329" s="16"/>
      <c r="S329" s="21"/>
      <c r="T329" s="21"/>
      <c r="U329" s="22"/>
      <c r="V329" s="23">
        <f>IFERROR((J329/I329)*100,0)</f>
        <v>0</v>
      </c>
      <c r="W329" s="23">
        <f>IFERROR((S329/T329)*100,0)</f>
        <v>0</v>
      </c>
      <c r="X329" s="23">
        <f>IFERROR(((N329+O329+P329)/(K329+L329+M329))*100,0)</f>
        <v>0</v>
      </c>
      <c r="Y329" s="24"/>
    </row>
    <row r="330" spans="1:25" x14ac:dyDescent="0.25">
      <c r="A330" s="16">
        <v>5</v>
      </c>
      <c r="B330" s="16"/>
      <c r="C330" s="16"/>
      <c r="D330" s="17"/>
      <c r="E330" s="17"/>
      <c r="F330" s="18"/>
      <c r="G330" s="16"/>
      <c r="H330" s="18"/>
      <c r="I330" s="18"/>
      <c r="J330" s="18"/>
      <c r="K330" s="19"/>
      <c r="L330" s="19"/>
      <c r="M330" s="19"/>
      <c r="N330" s="19"/>
      <c r="O330" s="19"/>
      <c r="P330" s="19"/>
      <c r="Q330" s="20"/>
      <c r="R330" s="16"/>
      <c r="S330" s="21"/>
      <c r="T330" s="16"/>
      <c r="U330" s="16"/>
      <c r="V330" s="23">
        <f>IFERROR((J330/I330)*100,0)</f>
        <v>0</v>
      </c>
      <c r="W330" s="23">
        <f>IFERROR((S330/T330)*100,0)</f>
        <v>0</v>
      </c>
      <c r="X330" s="23">
        <f>IFERROR(((N330+O330+P330)/(K330+L330+M330))*100,0)</f>
        <v>0</v>
      </c>
      <c r="Y330" s="24"/>
    </row>
    <row r="331" spans="1:25" x14ac:dyDescent="0.25">
      <c r="A331" s="16">
        <v>6</v>
      </c>
      <c r="B331" s="16"/>
      <c r="C331" s="16"/>
      <c r="D331" s="17"/>
      <c r="E331" s="17"/>
      <c r="F331" s="18"/>
      <c r="G331" s="16"/>
      <c r="H331" s="18"/>
      <c r="I331" s="18"/>
      <c r="J331" s="18"/>
      <c r="K331" s="19"/>
      <c r="L331" s="19"/>
      <c r="M331" s="19"/>
      <c r="N331" s="19"/>
      <c r="O331" s="19"/>
      <c r="P331" s="19"/>
      <c r="Q331" s="32"/>
      <c r="R331" s="33"/>
      <c r="S331" s="34"/>
      <c r="T331" s="34"/>
      <c r="U331" s="35"/>
      <c r="V331" s="23">
        <f>IFERROR((J331/I331)*100,0)</f>
        <v>0</v>
      </c>
      <c r="W331" s="23">
        <f>IFERROR((S331/T331)*100,0)</f>
        <v>0</v>
      </c>
      <c r="X331" s="23">
        <f>IFERROR(((N331+O331+P331)/(K331+L331+M331))*100,0)</f>
        <v>0</v>
      </c>
      <c r="Y331" s="24"/>
    </row>
    <row r="332" spans="1:25" x14ac:dyDescent="0.25">
      <c r="A332" s="25"/>
      <c r="B332" s="25"/>
      <c r="C332" s="25"/>
      <c r="D332" s="132" t="s">
        <v>43</v>
      </c>
      <c r="E332" s="132"/>
      <c r="F332" s="27"/>
      <c r="G332" s="25"/>
      <c r="H332" s="27"/>
      <c r="I332" s="27"/>
      <c r="J332" s="27"/>
      <c r="K332" s="28">
        <f t="shared" ref="K332:P332" si="19">K329+K330+K331</f>
        <v>0</v>
      </c>
      <c r="L332" s="28">
        <f t="shared" si="19"/>
        <v>0</v>
      </c>
      <c r="M332" s="28">
        <f t="shared" si="19"/>
        <v>0</v>
      </c>
      <c r="N332" s="28">
        <f t="shared" si="19"/>
        <v>0</v>
      </c>
      <c r="O332" s="28">
        <f t="shared" si="19"/>
        <v>0</v>
      </c>
      <c r="P332" s="28">
        <f t="shared" si="19"/>
        <v>0</v>
      </c>
      <c r="Q332" s="32"/>
      <c r="R332" s="33"/>
      <c r="S332" s="34"/>
      <c r="T332" s="34"/>
      <c r="U332" s="35"/>
      <c r="V332" s="23">
        <f>IFERROR((J332/I332)*100,0)</f>
        <v>0</v>
      </c>
      <c r="W332" s="23">
        <f>IFERROR((S332/T332)*100,0)</f>
        <v>0</v>
      </c>
      <c r="X332" s="23">
        <f>IFERROR(((N332+O332+P332)/(K332+L332+M332))*100,0)</f>
        <v>0</v>
      </c>
      <c r="Y332" s="24"/>
    </row>
    <row r="333" spans="1:25" x14ac:dyDescent="0.25">
      <c r="A333" s="259" t="s">
        <v>44</v>
      </c>
      <c r="B333" s="259"/>
      <c r="C333" s="259"/>
      <c r="D333" s="259"/>
      <c r="E333" s="259"/>
      <c r="F333" s="259"/>
      <c r="G333" s="259"/>
      <c r="H333" s="259"/>
      <c r="I333" s="125"/>
      <c r="J333" s="125"/>
      <c r="K333" s="37">
        <f t="shared" ref="K333:P333" si="20">K328+K332</f>
        <v>0</v>
      </c>
      <c r="L333" s="37">
        <f t="shared" si="20"/>
        <v>0</v>
      </c>
      <c r="M333" s="37">
        <f t="shared" si="20"/>
        <v>0</v>
      </c>
      <c r="N333" s="37">
        <f t="shared" si="20"/>
        <v>0</v>
      </c>
      <c r="O333" s="37">
        <f t="shared" si="20"/>
        <v>0</v>
      </c>
      <c r="P333" s="37">
        <f t="shared" si="20"/>
        <v>0</v>
      </c>
      <c r="Q333" s="275"/>
      <c r="R333" s="275"/>
      <c r="S333" s="275"/>
      <c r="T333" s="275"/>
      <c r="U333" s="275"/>
      <c r="V333" s="275"/>
      <c r="W333" s="275"/>
      <c r="X333" s="275"/>
      <c r="Y333" s="275"/>
    </row>
    <row r="334" spans="1:25" x14ac:dyDescent="0.25">
      <c r="A334" s="38"/>
      <c r="B334" s="38"/>
      <c r="C334" s="38"/>
      <c r="D334" s="38"/>
      <c r="E334" s="38"/>
      <c r="F334" s="38"/>
      <c r="G334" s="38"/>
      <c r="H334" s="38"/>
      <c r="I334" s="38"/>
      <c r="J334" s="38"/>
      <c r="K334" s="38"/>
      <c r="L334" s="39"/>
      <c r="M334" s="39"/>
    </row>
    <row r="335" spans="1:25" x14ac:dyDescent="0.25">
      <c r="A335" s="39"/>
      <c r="B335" s="39"/>
      <c r="C335" s="39"/>
      <c r="D335" s="39"/>
      <c r="E335" s="39"/>
      <c r="F335" s="39"/>
      <c r="G335" s="39"/>
      <c r="H335" s="39"/>
      <c r="I335" s="39"/>
      <c r="J335" s="39"/>
      <c r="K335" s="39"/>
      <c r="L335" s="39"/>
      <c r="M335" s="39"/>
      <c r="N335" s="39"/>
      <c r="O335" s="39"/>
      <c r="P335" s="39"/>
    </row>
    <row r="336" spans="1:25" x14ac:dyDescent="0.25">
      <c r="A336" s="276" t="s">
        <v>45</v>
      </c>
      <c r="B336" s="276"/>
      <c r="C336" s="276"/>
      <c r="D336" s="276"/>
      <c r="E336" s="276"/>
      <c r="F336" s="276"/>
      <c r="G336" s="276"/>
      <c r="H336" s="276"/>
      <c r="I336" s="276"/>
      <c r="J336" s="276"/>
      <c r="K336" s="276"/>
      <c r="L336" s="276"/>
      <c r="M336" s="276"/>
      <c r="N336" s="276"/>
      <c r="O336" s="276"/>
      <c r="P336" s="276"/>
      <c r="Q336" s="276"/>
      <c r="R336" s="276"/>
      <c r="S336" s="276"/>
      <c r="T336" s="276"/>
      <c r="U336" s="276"/>
      <c r="V336" s="276"/>
      <c r="W336" s="276"/>
      <c r="X336" s="276"/>
      <c r="Y336" s="276"/>
    </row>
    <row r="337" spans="1:25" x14ac:dyDescent="0.25">
      <c r="A337" s="277"/>
      <c r="B337" s="277"/>
      <c r="C337" s="277"/>
      <c r="D337" s="277"/>
      <c r="E337" s="277"/>
      <c r="F337" s="277"/>
      <c r="G337" s="277"/>
      <c r="H337" s="277"/>
      <c r="I337" s="277"/>
      <c r="J337" s="277"/>
      <c r="K337" s="277"/>
      <c r="L337" s="277"/>
      <c r="M337" s="277"/>
      <c r="N337" s="277"/>
      <c r="O337" s="277"/>
      <c r="P337" s="277"/>
      <c r="Q337" s="277"/>
      <c r="R337" s="277"/>
      <c r="S337" s="277"/>
      <c r="T337" s="277"/>
      <c r="U337" s="277"/>
      <c r="V337" s="277"/>
      <c r="W337" s="277"/>
      <c r="X337" s="277"/>
      <c r="Y337" s="277"/>
    </row>
    <row r="338" spans="1:25" ht="24.75" customHeight="1" x14ac:dyDescent="0.25">
      <c r="A338" s="264" t="s">
        <v>15</v>
      </c>
      <c r="B338" s="278" t="s">
        <v>46</v>
      </c>
      <c r="C338" s="264" t="s">
        <v>47</v>
      </c>
      <c r="D338" s="264"/>
      <c r="E338" s="280" t="s">
        <v>18</v>
      </c>
      <c r="F338" s="278" t="s">
        <v>20</v>
      </c>
      <c r="G338" s="280" t="s">
        <v>48</v>
      </c>
      <c r="H338" s="280" t="s">
        <v>22</v>
      </c>
      <c r="I338" s="280"/>
      <c r="J338" s="261" t="s">
        <v>23</v>
      </c>
      <c r="K338" s="262"/>
      <c r="L338" s="262"/>
      <c r="M338" s="262"/>
      <c r="N338" s="262"/>
      <c r="O338" s="263"/>
      <c r="P338" s="281" t="s">
        <v>49</v>
      </c>
      <c r="Q338" s="282"/>
      <c r="R338" s="283" t="s">
        <v>50</v>
      </c>
      <c r="S338" s="283"/>
      <c r="T338" s="284" t="s">
        <v>26</v>
      </c>
      <c r="U338" s="221" t="s">
        <v>27</v>
      </c>
      <c r="V338" s="221" t="s">
        <v>27</v>
      </c>
      <c r="W338" s="221" t="s">
        <v>27</v>
      </c>
      <c r="X338" s="285" t="s">
        <v>28</v>
      </c>
      <c r="Y338" s="40"/>
    </row>
    <row r="339" spans="1:25" ht="36" x14ac:dyDescent="0.25">
      <c r="A339" s="264"/>
      <c r="B339" s="279"/>
      <c r="C339" s="264"/>
      <c r="D339" s="264"/>
      <c r="E339" s="280"/>
      <c r="F339" s="279"/>
      <c r="G339" s="280"/>
      <c r="H339" s="129" t="s">
        <v>31</v>
      </c>
      <c r="I339" s="10" t="s">
        <v>32</v>
      </c>
      <c r="J339" s="269" t="s">
        <v>51</v>
      </c>
      <c r="K339" s="270"/>
      <c r="L339" s="286"/>
      <c r="M339" s="269" t="s">
        <v>34</v>
      </c>
      <c r="N339" s="270"/>
      <c r="O339" s="286"/>
      <c r="P339" s="27" t="s">
        <v>35</v>
      </c>
      <c r="Q339" s="27" t="s">
        <v>36</v>
      </c>
      <c r="R339" s="27" t="s">
        <v>123</v>
      </c>
      <c r="S339" s="27" t="s">
        <v>124</v>
      </c>
      <c r="T339" s="284"/>
      <c r="U339" s="220" t="s">
        <v>37</v>
      </c>
      <c r="V339" s="220" t="s">
        <v>38</v>
      </c>
      <c r="W339" s="220" t="s">
        <v>39</v>
      </c>
      <c r="X339" s="285"/>
      <c r="Y339" s="40"/>
    </row>
    <row r="340" spans="1:25" ht="24" x14ac:dyDescent="0.25">
      <c r="A340" s="128"/>
      <c r="B340" s="131"/>
      <c r="C340" s="71"/>
      <c r="D340" s="72"/>
      <c r="E340" s="130"/>
      <c r="F340" s="74"/>
      <c r="G340" s="130"/>
      <c r="H340" s="41"/>
      <c r="I340" s="10"/>
      <c r="J340" s="132" t="s">
        <v>40</v>
      </c>
      <c r="K340" s="132" t="s">
        <v>41</v>
      </c>
      <c r="L340" s="132" t="s">
        <v>42</v>
      </c>
      <c r="M340" s="132" t="s">
        <v>40</v>
      </c>
      <c r="N340" s="132" t="s">
        <v>41</v>
      </c>
      <c r="O340" s="132" t="s">
        <v>42</v>
      </c>
      <c r="P340" s="132"/>
      <c r="Q340" s="132"/>
      <c r="R340" s="132"/>
      <c r="S340" s="132"/>
      <c r="T340" s="132"/>
      <c r="U340" s="14"/>
      <c r="V340" s="14"/>
      <c r="W340" s="14"/>
      <c r="X340" s="133"/>
      <c r="Y340" s="40"/>
    </row>
    <row r="341" spans="1:25" ht="29.25" customHeight="1" x14ac:dyDescent="0.25">
      <c r="A341" s="16">
        <v>1</v>
      </c>
      <c r="B341" s="42" t="s">
        <v>52</v>
      </c>
      <c r="C341" s="247" t="s">
        <v>131</v>
      </c>
      <c r="D341" s="247"/>
      <c r="E341" s="18" t="s">
        <v>132</v>
      </c>
      <c r="F341" s="16" t="s">
        <v>54</v>
      </c>
      <c r="G341" s="16" t="s">
        <v>54</v>
      </c>
      <c r="H341" s="18">
        <v>12</v>
      </c>
      <c r="I341" s="18">
        <v>12</v>
      </c>
      <c r="J341" s="19">
        <v>88371.37</v>
      </c>
      <c r="K341" s="19"/>
      <c r="L341" s="19"/>
      <c r="M341" s="19">
        <v>88371.37</v>
      </c>
      <c r="N341" s="19"/>
      <c r="O341" s="20"/>
      <c r="P341" s="23">
        <f>IFERROR((I341/H341)*100,0)</f>
        <v>100</v>
      </c>
      <c r="Q341" s="23">
        <f>IFERROR((M341/J341)*100,0)</f>
        <v>100</v>
      </c>
      <c r="R341" s="21">
        <v>44470</v>
      </c>
      <c r="S341" s="21">
        <v>44561</v>
      </c>
      <c r="T341" s="22" t="s">
        <v>141</v>
      </c>
      <c r="U341" s="23">
        <f>IFERROR((I341/H341)*100,0)</f>
        <v>100</v>
      </c>
      <c r="V341" s="23">
        <f>IFERROR((Q341/P341)*100,0)</f>
        <v>100</v>
      </c>
      <c r="W341" s="23">
        <f>IFERROR((M341/J341)*100,0)</f>
        <v>100</v>
      </c>
      <c r="X341" s="24"/>
      <c r="Y341" s="40"/>
    </row>
    <row r="342" spans="1:25" ht="27.75" customHeight="1" x14ac:dyDescent="0.25">
      <c r="A342" s="16"/>
      <c r="B342" s="42"/>
      <c r="C342" s="336"/>
      <c r="D342" s="336"/>
      <c r="E342" s="82"/>
      <c r="F342" s="16"/>
      <c r="G342" s="16"/>
      <c r="H342" s="79"/>
      <c r="I342" s="79"/>
      <c r="J342" s="19"/>
      <c r="K342" s="19"/>
      <c r="L342" s="19"/>
      <c r="M342" s="19"/>
      <c r="N342" s="20"/>
      <c r="O342" s="20"/>
      <c r="P342" s="20"/>
      <c r="Q342" s="16"/>
      <c r="R342" s="21"/>
      <c r="S342" s="21"/>
      <c r="T342" s="22"/>
      <c r="U342" s="23"/>
      <c r="V342" s="23"/>
      <c r="W342" s="23"/>
      <c r="X342" s="24"/>
      <c r="Y342" s="40"/>
    </row>
    <row r="343" spans="1:25" ht="21" customHeight="1" x14ac:dyDescent="0.25">
      <c r="A343" s="16"/>
      <c r="B343" s="42"/>
      <c r="C343" s="336"/>
      <c r="D343" s="336"/>
      <c r="E343" s="82"/>
      <c r="F343" s="16"/>
      <c r="G343" s="16"/>
      <c r="H343" s="135"/>
      <c r="I343" s="81"/>
      <c r="J343" s="19"/>
      <c r="K343" s="19"/>
      <c r="L343" s="19"/>
      <c r="M343" s="19"/>
      <c r="N343" s="20"/>
      <c r="O343" s="20"/>
      <c r="P343" s="20"/>
      <c r="Q343" s="16"/>
      <c r="R343" s="21"/>
      <c r="S343" s="21"/>
      <c r="T343" s="22"/>
      <c r="U343" s="23"/>
      <c r="V343" s="23"/>
      <c r="W343" s="23"/>
      <c r="X343" s="24"/>
      <c r="Y343" s="40"/>
    </row>
    <row r="344" spans="1:25" x14ac:dyDescent="0.25">
      <c r="A344" s="259" t="s">
        <v>44</v>
      </c>
      <c r="B344" s="259"/>
      <c r="C344" s="260"/>
      <c r="D344" s="260"/>
      <c r="E344" s="48"/>
      <c r="F344" s="76"/>
      <c r="G344" s="48"/>
      <c r="H344" s="48"/>
      <c r="I344" s="46"/>
      <c r="J344" s="28">
        <f>J343+J342+J341</f>
        <v>88371.37</v>
      </c>
      <c r="K344" s="28"/>
      <c r="L344" s="28"/>
      <c r="M344" s="28">
        <f>M343+M342+M341</f>
        <v>88371.37</v>
      </c>
      <c r="N344" s="49"/>
      <c r="O344" s="49"/>
      <c r="P344" s="49"/>
      <c r="Q344" s="49"/>
      <c r="R344" s="49"/>
      <c r="S344" s="49"/>
      <c r="T344" s="49"/>
      <c r="U344" s="49"/>
      <c r="V344" s="49"/>
      <c r="W344" s="49"/>
      <c r="X344" s="49"/>
      <c r="Y344" s="40"/>
    </row>
    <row r="345" spans="1:25" x14ac:dyDescent="0.25">
      <c r="B345" s="50"/>
      <c r="U345" s="51"/>
      <c r="V345" s="51"/>
      <c r="W345" s="51"/>
      <c r="X345" s="51"/>
      <c r="Y345" s="52"/>
    </row>
    <row r="346" spans="1:25" x14ac:dyDescent="0.25">
      <c r="B346" s="84"/>
      <c r="U346" s="51"/>
      <c r="V346" s="51"/>
      <c r="W346" s="51"/>
      <c r="X346" s="51"/>
      <c r="Y346" s="52"/>
    </row>
    <row r="347" spans="1:25" ht="16.5" x14ac:dyDescent="0.3">
      <c r="A347" s="53"/>
      <c r="B347" s="84"/>
      <c r="D347" s="261" t="s">
        <v>55</v>
      </c>
      <c r="E347" s="262"/>
      <c r="F347" s="262"/>
      <c r="G347" s="262"/>
      <c r="H347" s="262"/>
      <c r="I347" s="262"/>
      <c r="J347" s="262"/>
      <c r="K347" s="262"/>
      <c r="L347" s="262"/>
      <c r="M347" s="262"/>
      <c r="N347" s="262"/>
      <c r="O347" s="262"/>
      <c r="P347" s="262"/>
      <c r="Q347" s="262"/>
      <c r="R347" s="262"/>
      <c r="S347" s="262"/>
      <c r="T347" s="263"/>
    </row>
    <row r="348" spans="1:25" ht="16.5" x14ac:dyDescent="0.3">
      <c r="A348" s="53"/>
      <c r="B348" s="84"/>
      <c r="D348" s="264" t="s">
        <v>56</v>
      </c>
      <c r="E348" s="264" t="s">
        <v>57</v>
      </c>
      <c r="F348" s="264"/>
      <c r="G348" s="264"/>
      <c r="H348" s="261"/>
      <c r="I348" s="265" t="s">
        <v>58</v>
      </c>
      <c r="J348" s="262"/>
      <c r="K348" s="266"/>
      <c r="L348" s="265" t="s">
        <v>59</v>
      </c>
      <c r="M348" s="262"/>
      <c r="N348" s="262"/>
      <c r="O348" s="267" t="s">
        <v>60</v>
      </c>
      <c r="P348" s="267"/>
      <c r="Q348" s="267"/>
      <c r="R348" s="267"/>
      <c r="S348" s="267"/>
      <c r="T348" s="268"/>
    </row>
    <row r="349" spans="1:25" x14ac:dyDescent="0.25">
      <c r="B349" s="84"/>
      <c r="D349" s="264"/>
      <c r="E349" s="264" t="s">
        <v>61</v>
      </c>
      <c r="F349" s="264"/>
      <c r="G349" s="269" t="s">
        <v>62</v>
      </c>
      <c r="H349" s="270"/>
      <c r="I349" s="54" t="s">
        <v>61</v>
      </c>
      <c r="J349" s="269" t="s">
        <v>62</v>
      </c>
      <c r="K349" s="271"/>
      <c r="L349" s="54" t="s">
        <v>61</v>
      </c>
      <c r="M349" s="269" t="s">
        <v>62</v>
      </c>
      <c r="N349" s="271"/>
      <c r="O349" s="272" t="s">
        <v>16</v>
      </c>
      <c r="P349" s="272"/>
      <c r="Q349" s="272"/>
      <c r="R349" s="55" t="s">
        <v>61</v>
      </c>
      <c r="S349" s="273" t="s">
        <v>62</v>
      </c>
      <c r="T349" s="273"/>
    </row>
    <row r="350" spans="1:25" x14ac:dyDescent="0.25">
      <c r="B350" s="50"/>
      <c r="D350" s="56" t="s">
        <v>63</v>
      </c>
      <c r="E350" s="228">
        <f t="shared" ref="E350:E359" si="21">COUNTIFS(G325:G328,"O",B325:B328,"AGUA Y SANEAMIENTO")</f>
        <v>0</v>
      </c>
      <c r="F350" s="229"/>
      <c r="G350" s="230">
        <f t="shared" ref="G350:G355" si="22">SUMIFS(N318:N325,G318:G325,"O",B318:B325,"AGUA Y SANEAMIENTO")</f>
        <v>0</v>
      </c>
      <c r="H350" s="231"/>
      <c r="I350" s="57">
        <f>COUNTIFS(G316:G319,"A",B316:B319,"AGUA Y SANEAMIENTO")</f>
        <v>0</v>
      </c>
      <c r="J350" s="230">
        <f t="shared" ref="J350:J355" si="23">SUMIFS(N318:N325,G318:G325,"A",B318:B325,"AGUA Y SANEAMIENTO")</f>
        <v>0</v>
      </c>
      <c r="K350" s="232"/>
      <c r="L350" s="57">
        <f>COUNTIFS(G316:G319,"AC",B316:B319,"AGUA Y SANEAMIENTO")</f>
        <v>0</v>
      </c>
      <c r="M350" s="230">
        <f>SUMIFS(N319:N326,G319:G326,"AC",B319:B326,"AGUA Y SANEAMIENTO")</f>
        <v>0</v>
      </c>
      <c r="N350" s="232"/>
      <c r="O350" s="246" t="s">
        <v>64</v>
      </c>
      <c r="P350" s="247"/>
      <c r="Q350" s="247"/>
      <c r="R350" s="248">
        <f>COUNTIF(B339:B347,"FGP")</f>
        <v>0</v>
      </c>
      <c r="S350" s="250">
        <f>SUMIF(B339:B347,"FGP",N339:N347)</f>
        <v>0</v>
      </c>
      <c r="T350" s="251"/>
    </row>
    <row r="351" spans="1:25" x14ac:dyDescent="0.25">
      <c r="D351" s="56" t="s">
        <v>65</v>
      </c>
      <c r="E351" s="228">
        <f t="shared" si="21"/>
        <v>0</v>
      </c>
      <c r="F351" s="229"/>
      <c r="G351" s="230">
        <f t="shared" si="22"/>
        <v>0</v>
      </c>
      <c r="H351" s="231"/>
      <c r="I351" s="57">
        <f>COUNTIFS(G316:G319,"A",B316:B319,"EDUCACIÓN")</f>
        <v>0</v>
      </c>
      <c r="J351" s="230">
        <f t="shared" si="23"/>
        <v>0</v>
      </c>
      <c r="K351" s="232"/>
      <c r="L351" s="57">
        <f>COUNTIFS(G316:G319,"AC",B316:B319,"EDUCACIÓN")</f>
        <v>0</v>
      </c>
      <c r="M351" s="230">
        <f>SUMIFS(N315:N317,G315:G317,"AC",B315:B317,"AGUA Y SANEAMIENTO")</f>
        <v>0</v>
      </c>
      <c r="N351" s="232"/>
      <c r="O351" s="246"/>
      <c r="P351" s="247"/>
      <c r="Q351" s="247"/>
      <c r="R351" s="274"/>
      <c r="S351" s="254"/>
      <c r="T351" s="255"/>
    </row>
    <row r="352" spans="1:25" x14ac:dyDescent="0.25">
      <c r="D352" s="58" t="s">
        <v>66</v>
      </c>
      <c r="E352" s="228">
        <f t="shared" si="21"/>
        <v>0</v>
      </c>
      <c r="F352" s="229"/>
      <c r="G352" s="230">
        <f t="shared" si="22"/>
        <v>0</v>
      </c>
      <c r="H352" s="231"/>
      <c r="I352" s="57">
        <f>COUNTIFS(G316:G319,"A",B316:B319,"OTROS PROYECTOS")</f>
        <v>0</v>
      </c>
      <c r="J352" s="230">
        <f t="shared" si="23"/>
        <v>0</v>
      </c>
      <c r="K352" s="232"/>
      <c r="L352" s="57">
        <f>COUNTIFS(G316:G319,"AC",B316:B319,"OTROS PROYECTOS")</f>
        <v>0</v>
      </c>
      <c r="M352" s="230">
        <f>SUMIFS(N315:N318,G315:G318,"AC",B315:B318,"AGUA Y SANEAMIENTO")</f>
        <v>0</v>
      </c>
      <c r="N352" s="232"/>
      <c r="O352" s="246" t="s">
        <v>67</v>
      </c>
      <c r="P352" s="247"/>
      <c r="Q352" s="247"/>
      <c r="R352" s="248">
        <f>COUNTIF(B339:B347,"FORTAMUN")</f>
        <v>1</v>
      </c>
      <c r="S352" s="250">
        <f>SUMIF(B339:B347,"FORTAMUN",M339:M347)</f>
        <v>88371.37</v>
      </c>
      <c r="T352" s="251"/>
    </row>
    <row r="353" spans="2:25" x14ac:dyDescent="0.25">
      <c r="D353" s="58" t="s">
        <v>68</v>
      </c>
      <c r="E353" s="228">
        <f t="shared" si="21"/>
        <v>0</v>
      </c>
      <c r="F353" s="229"/>
      <c r="G353" s="230">
        <f t="shared" si="22"/>
        <v>0</v>
      </c>
      <c r="H353" s="231"/>
      <c r="I353" s="57">
        <f>COUNTIFS(G316:G319,"A",B316:B319,"SALUD")</f>
        <v>0</v>
      </c>
      <c r="J353" s="230">
        <f t="shared" si="23"/>
        <v>0</v>
      </c>
      <c r="K353" s="232"/>
      <c r="L353" s="57">
        <f>COUNTIFS(G316:G319,"AC",B316:B319,"SALUD")</f>
        <v>0</v>
      </c>
      <c r="M353" s="230">
        <f>SUMIFS(N315:N319,G315:G319,"AC",B315:B319,"AGUA Y SANEAMIENTO")</f>
        <v>0</v>
      </c>
      <c r="N353" s="232"/>
      <c r="O353" s="246"/>
      <c r="P353" s="247"/>
      <c r="Q353" s="247"/>
      <c r="R353" s="249"/>
      <c r="S353" s="252"/>
      <c r="T353" s="253"/>
    </row>
    <row r="354" spans="2:25" x14ac:dyDescent="0.25">
      <c r="D354" s="58" t="s">
        <v>69</v>
      </c>
      <c r="E354" s="228">
        <f t="shared" si="21"/>
        <v>0</v>
      </c>
      <c r="F354" s="229"/>
      <c r="G354" s="230">
        <f t="shared" si="22"/>
        <v>0</v>
      </c>
      <c r="H354" s="231"/>
      <c r="I354" s="57">
        <f>COUNTIFS(G316:G319,"A",B316:B319,"URBANIZACIÓN")</f>
        <v>0</v>
      </c>
      <c r="J354" s="230">
        <f t="shared" si="23"/>
        <v>0</v>
      </c>
      <c r="K354" s="232"/>
      <c r="L354" s="57">
        <f>COUNTIFS(G316:G319,"AC",B316:B319,"URBANIZACIÓN")</f>
        <v>0</v>
      </c>
      <c r="M354" s="230">
        <f>SUMIFS(N315:N320,G315:G320,"AC",B315:B320,"AGUA Y SANEAMIENTO")</f>
        <v>0</v>
      </c>
      <c r="N354" s="232"/>
      <c r="O354" s="246"/>
      <c r="P354" s="247"/>
      <c r="Q354" s="247"/>
      <c r="R354" s="249"/>
      <c r="S354" s="254"/>
      <c r="T354" s="255"/>
    </row>
    <row r="355" spans="2:25" x14ac:dyDescent="0.25">
      <c r="D355" s="58" t="s">
        <v>70</v>
      </c>
      <c r="E355" s="228">
        <f t="shared" si="21"/>
        <v>0</v>
      </c>
      <c r="F355" s="229"/>
      <c r="G355" s="230">
        <f t="shared" si="22"/>
        <v>0</v>
      </c>
      <c r="H355" s="231"/>
      <c r="I355" s="57">
        <f>COUNTIFS(G316:G319,"A",B316:B319,"VIVIENDA")</f>
        <v>0</v>
      </c>
      <c r="J355" s="230">
        <f t="shared" si="23"/>
        <v>0</v>
      </c>
      <c r="K355" s="232"/>
      <c r="L355" s="57">
        <f>COUNTIFS(G316:G319,"AC",B316:B319,"VIVIENDA")</f>
        <v>0</v>
      </c>
      <c r="M355" s="230">
        <f>SUMIFS(N315:N325,G315:G325,"AC",B315:B325,"AGUA Y SANEAMIENTO")</f>
        <v>0</v>
      </c>
      <c r="N355" s="232"/>
      <c r="O355" s="243"/>
      <c r="P355" s="244"/>
      <c r="Q355" s="229"/>
      <c r="R355" s="59"/>
      <c r="S355" s="245"/>
      <c r="T355" s="245"/>
    </row>
    <row r="356" spans="2:25" x14ac:dyDescent="0.25">
      <c r="D356" s="60" t="s">
        <v>71</v>
      </c>
      <c r="E356" s="228">
        <f t="shared" si="21"/>
        <v>0</v>
      </c>
      <c r="F356" s="229"/>
      <c r="G356" s="230">
        <f>SUMIFS(N325:N331,G325:G331,"O",B325:B331,"AGUA Y SANEAMIENTO")</f>
        <v>0</v>
      </c>
      <c r="H356" s="231"/>
      <c r="I356" s="57">
        <f>COUNTIFS(G316:G319,"A",B316:B319,"PRODIM")</f>
        <v>0</v>
      </c>
      <c r="J356" s="230">
        <f>SUMIFS(N325:N331,G325:G331,"A",B325:B331,"AGUA Y SANEAMIENTO")</f>
        <v>0</v>
      </c>
      <c r="K356" s="232"/>
      <c r="L356" s="57">
        <f>COUNTIFS(G316:G319,"AC",B316:B319,"PRODIM")</f>
        <v>0</v>
      </c>
      <c r="M356" s="230">
        <f>SUMIFS(N316:N326,G316:G326,"AC",B316:B326,"AGUA Y SANEAMIENTO")</f>
        <v>0</v>
      </c>
      <c r="N356" s="232"/>
      <c r="O356" s="243"/>
      <c r="P356" s="244"/>
      <c r="Q356" s="229"/>
      <c r="R356" s="59"/>
      <c r="S356" s="245"/>
      <c r="T356" s="245"/>
    </row>
    <row r="357" spans="2:25" x14ac:dyDescent="0.25">
      <c r="D357" s="60" t="s">
        <v>72</v>
      </c>
      <c r="E357" s="228">
        <f t="shared" si="21"/>
        <v>0</v>
      </c>
      <c r="F357" s="229"/>
      <c r="G357" s="230">
        <f>SUMIFS(N326:N332,G326:G332,"O",B326:B332,"AGUA Y SANEAMIENTO")</f>
        <v>0</v>
      </c>
      <c r="H357" s="231"/>
      <c r="I357" s="57">
        <f>COUNTIFS(G316:G319,"A",B316:B319,"GASTOS INDIRECTOS")</f>
        <v>0</v>
      </c>
      <c r="J357" s="230">
        <f>SUMIFS(N326:N332,G326:G332,"A",B326:B332,"AGUA Y SANEAMIENTO")</f>
        <v>0</v>
      </c>
      <c r="K357" s="232"/>
      <c r="L357" s="57">
        <f>COUNTIFS(G316:G319,"AC",B316:B319,"GASTOS INDIRECTOS")</f>
        <v>0</v>
      </c>
      <c r="M357" s="230">
        <f>SUMIFS(N317:N327,G317:G327,"AC",B317:B327,"AGUA Y SANEAMIENTO")</f>
        <v>0</v>
      </c>
      <c r="N357" s="232"/>
      <c r="O357" s="243"/>
      <c r="P357" s="244"/>
      <c r="Q357" s="229"/>
      <c r="R357" s="59"/>
      <c r="S357" s="245"/>
      <c r="T357" s="245"/>
    </row>
    <row r="358" spans="2:25" ht="21.75" customHeight="1" x14ac:dyDescent="0.25">
      <c r="D358" s="61" t="s">
        <v>64</v>
      </c>
      <c r="E358" s="228">
        <f t="shared" si="21"/>
        <v>0</v>
      </c>
      <c r="F358" s="229"/>
      <c r="G358" s="230">
        <f>SUMIFS(N327:N333,G327:G333,"O",B327:B333,"AGUA Y SANEAMIENTO")</f>
        <v>0</v>
      </c>
      <c r="H358" s="231"/>
      <c r="I358" s="57">
        <f>COUNTIFS(G316:G319,"A",B316:B319,"FGP")</f>
        <v>0</v>
      </c>
      <c r="J358" s="230">
        <f>SUMIFS(N327:N333,G327:G333,"A",B327:B333,"AGUA Y SANEAMIENTO")</f>
        <v>0</v>
      </c>
      <c r="K358" s="232"/>
      <c r="L358" s="57">
        <f>COUNTIFS(G316:G319,"AC",B316:B319,"FGP")</f>
        <v>0</v>
      </c>
      <c r="M358" s="230"/>
      <c r="N358" s="232"/>
      <c r="O358" s="243"/>
      <c r="P358" s="244"/>
      <c r="Q358" s="229"/>
      <c r="R358" s="59"/>
      <c r="S358" s="245"/>
      <c r="T358" s="245"/>
    </row>
    <row r="359" spans="2:25" ht="24.75" thickBot="1" x14ac:dyDescent="0.3">
      <c r="D359" s="62" t="s">
        <v>67</v>
      </c>
      <c r="E359" s="228">
        <f t="shared" si="21"/>
        <v>0</v>
      </c>
      <c r="F359" s="229"/>
      <c r="G359" s="230">
        <f>SUMIFS(N328:N334,G328:G334,"O",B328:B334,"AGUA Y SANEAMIENTO")</f>
        <v>0</v>
      </c>
      <c r="H359" s="231"/>
      <c r="I359" s="63">
        <f>COUNTIFS(G316:G319,"A",B316:B319,"FORTAMUN")</f>
        <v>0</v>
      </c>
      <c r="J359" s="230">
        <f>SUMIFS(N328:N334,G328:G334,"A",B328:B334,"AGUA Y SANEAMIENTO")</f>
        <v>0</v>
      </c>
      <c r="K359" s="232"/>
      <c r="L359" s="63">
        <f>COUNTIFS(G316:G319,"AC",B316:B319,"FORTAMUN")</f>
        <v>0</v>
      </c>
      <c r="M359" s="230">
        <f>SUMIFS(N319:N329,G319:G329,"AC",B319:B329,"AGUA Y SANEAMIENTO")</f>
        <v>0</v>
      </c>
      <c r="N359" s="232"/>
      <c r="O359" s="233"/>
      <c r="P359" s="234"/>
      <c r="Q359" s="235"/>
      <c r="R359" s="64"/>
      <c r="S359" s="236"/>
      <c r="T359" s="236"/>
    </row>
    <row r="360" spans="2:25" x14ac:dyDescent="0.25">
      <c r="D360" s="361" t="s">
        <v>73</v>
      </c>
      <c r="E360" s="362">
        <f>SUBTOTAL(9,E350:F359)</f>
        <v>0</v>
      </c>
      <c r="F360" s="363"/>
      <c r="G360" s="364">
        <f>SUBTOTAL(9,G350:H359)</f>
        <v>0</v>
      </c>
      <c r="H360" s="365"/>
      <c r="I360" s="366">
        <f>SUBTOTAL(9,I350:I359)</f>
        <v>0</v>
      </c>
      <c r="J360" s="364">
        <f>SUBTOTAL(9,J350:K359)</f>
        <v>0</v>
      </c>
      <c r="K360" s="365"/>
      <c r="L360" s="367">
        <f>SUBTOTAL(9,L350:L359)</f>
        <v>0</v>
      </c>
      <c r="M360" s="364">
        <f>SUBTOTAL(9,M350:N359)</f>
        <v>0</v>
      </c>
      <c r="N360" s="365"/>
      <c r="O360" s="367"/>
      <c r="P360" s="368"/>
      <c r="Q360" s="369"/>
      <c r="R360" s="370">
        <f>SUBTOTAL(9,R350:R359)</f>
        <v>1</v>
      </c>
      <c r="S360" s="364">
        <f>SUBTOTAL(9,S350:T359)</f>
        <v>88371.37</v>
      </c>
      <c r="T360" s="365"/>
    </row>
    <row r="361" spans="2:25" x14ac:dyDescent="0.25">
      <c r="B361" s="39"/>
      <c r="C361" s="39"/>
      <c r="D361" s="39"/>
      <c r="E361" s="39"/>
      <c r="F361" s="39"/>
      <c r="G361" s="39"/>
      <c r="H361" s="39"/>
      <c r="I361" s="39"/>
      <c r="J361" s="39"/>
      <c r="K361" s="39"/>
      <c r="L361" s="39"/>
      <c r="M361" s="39"/>
      <c r="N361" s="39"/>
      <c r="O361" s="39"/>
      <c r="P361" s="39"/>
      <c r="Q361" s="39"/>
      <c r="R361" s="39"/>
      <c r="S361" s="39"/>
      <c r="T361" s="39"/>
      <c r="U361" s="39"/>
      <c r="V361" s="39"/>
      <c r="W361" s="39"/>
      <c r="X361" s="39"/>
      <c r="Y361" s="39"/>
    </row>
    <row r="362" spans="2:25" x14ac:dyDescent="0.25">
      <c r="B362" s="39"/>
      <c r="C362" s="39"/>
      <c r="D362" s="39"/>
      <c r="E362" s="39"/>
      <c r="F362" s="39"/>
      <c r="G362" s="39"/>
      <c r="H362" s="39"/>
      <c r="I362" s="39"/>
      <c r="J362" s="39"/>
      <c r="K362" s="39"/>
      <c r="L362" s="39"/>
      <c r="M362" s="39"/>
      <c r="N362" s="39"/>
      <c r="O362" s="39"/>
      <c r="P362" s="39"/>
      <c r="Q362" s="39"/>
      <c r="R362" s="39"/>
      <c r="S362" s="39"/>
      <c r="T362" s="39"/>
      <c r="U362" s="39"/>
      <c r="V362" s="39"/>
      <c r="W362" s="39"/>
      <c r="X362" s="39"/>
      <c r="Y362" s="39"/>
    </row>
    <row r="363" spans="2:25" x14ac:dyDescent="0.25">
      <c r="B363" s="39"/>
      <c r="C363" s="39"/>
      <c r="D363" s="39"/>
      <c r="E363" s="39"/>
      <c r="F363" s="39"/>
      <c r="G363" s="39"/>
      <c r="H363" s="39"/>
      <c r="I363" s="39"/>
      <c r="J363" s="39"/>
      <c r="K363" s="39"/>
      <c r="L363" s="39"/>
      <c r="M363" s="39"/>
      <c r="N363" s="39"/>
      <c r="O363" s="39"/>
      <c r="P363" s="39"/>
      <c r="Q363" s="39"/>
      <c r="R363" s="39"/>
      <c r="S363" s="39"/>
      <c r="T363" s="39"/>
      <c r="U363" s="39"/>
      <c r="V363" s="39"/>
      <c r="W363" s="39"/>
      <c r="X363" s="39"/>
      <c r="Y363" s="39"/>
    </row>
    <row r="364" spans="2:25" x14ac:dyDescent="0.25">
      <c r="B364" s="136"/>
      <c r="C364" s="241"/>
      <c r="D364" s="241"/>
      <c r="E364" s="146"/>
      <c r="F364" s="146"/>
      <c r="G364" s="146"/>
      <c r="H364" s="359"/>
      <c r="I364" s="242"/>
      <c r="J364" s="242"/>
      <c r="K364" s="242"/>
      <c r="L364" s="242"/>
      <c r="M364" s="142"/>
      <c r="N364" s="142"/>
      <c r="O364" s="242"/>
      <c r="P364" s="242"/>
      <c r="Q364" s="242"/>
      <c r="R364" s="242"/>
      <c r="S364" s="142"/>
      <c r="T364" s="142"/>
      <c r="U364" s="242"/>
      <c r="V364" s="242"/>
      <c r="W364" s="242"/>
      <c r="X364" s="242"/>
      <c r="Y364" s="242"/>
    </row>
    <row r="365" spans="2:25" x14ac:dyDescent="0.25">
      <c r="B365" s="136"/>
      <c r="C365" s="225"/>
      <c r="D365" s="225"/>
      <c r="E365" s="225"/>
      <c r="F365" s="225"/>
      <c r="G365" s="225"/>
      <c r="H365" s="360"/>
      <c r="I365" s="138"/>
      <c r="J365" s="138"/>
      <c r="K365" s="138"/>
      <c r="L365" s="138"/>
      <c r="M365" s="138"/>
      <c r="N365" s="137"/>
      <c r="O365" s="138"/>
      <c r="P365" s="138"/>
      <c r="Q365" s="138"/>
      <c r="R365" s="138"/>
      <c r="S365" s="137"/>
      <c r="T365" s="138"/>
      <c r="U365" s="138"/>
      <c r="V365" s="138"/>
      <c r="W365" s="138"/>
      <c r="X365" s="39"/>
      <c r="Y365" s="39"/>
    </row>
    <row r="366" spans="2:25" ht="15.75" x14ac:dyDescent="0.25">
      <c r="B366" s="139"/>
      <c r="C366" s="227"/>
      <c r="D366" s="227"/>
      <c r="E366" s="145"/>
      <c r="F366" s="145"/>
      <c r="G366" s="140"/>
      <c r="H366" s="360"/>
      <c r="I366" s="227"/>
      <c r="J366" s="227"/>
      <c r="K366" s="227"/>
      <c r="L366" s="227"/>
      <c r="M366" s="141"/>
      <c r="N366" s="141"/>
      <c r="O366" s="227"/>
      <c r="P366" s="227"/>
      <c r="Q366" s="227"/>
      <c r="R366" s="227"/>
      <c r="S366" s="142"/>
      <c r="T366" s="141"/>
      <c r="U366" s="227"/>
      <c r="V366" s="227"/>
      <c r="W366" s="227"/>
      <c r="X366" s="227"/>
      <c r="Y366" s="227"/>
    </row>
    <row r="367" spans="2:25" ht="15.75" x14ac:dyDescent="0.25">
      <c r="B367" s="139"/>
      <c r="C367" s="227"/>
      <c r="D367" s="227"/>
      <c r="E367" s="145"/>
      <c r="F367" s="145"/>
      <c r="G367" s="145"/>
      <c r="H367" s="360"/>
      <c r="I367" s="227"/>
      <c r="J367" s="227"/>
      <c r="K367" s="227"/>
      <c r="L367" s="227"/>
      <c r="M367" s="141"/>
      <c r="N367" s="141"/>
      <c r="O367" s="227"/>
      <c r="P367" s="227"/>
      <c r="Q367" s="227"/>
      <c r="R367" s="227"/>
      <c r="S367" s="141"/>
      <c r="T367" s="141"/>
      <c r="U367" s="227"/>
      <c r="V367" s="227"/>
      <c r="W367" s="227"/>
      <c r="X367" s="227"/>
      <c r="Y367" s="227"/>
    </row>
    <row r="368" spans="2:25" x14ac:dyDescent="0.25">
      <c r="B368" s="39"/>
      <c r="C368" s="39"/>
      <c r="D368" s="39"/>
      <c r="E368" s="39"/>
      <c r="F368" s="39"/>
      <c r="G368" s="39"/>
      <c r="H368" s="39"/>
      <c r="I368" s="39"/>
      <c r="J368" s="39"/>
      <c r="K368" s="39"/>
      <c r="L368" s="39"/>
      <c r="M368" s="39"/>
      <c r="N368" s="39"/>
      <c r="O368" s="39"/>
      <c r="P368" s="39"/>
      <c r="Q368" s="39"/>
      <c r="R368" s="39"/>
      <c r="S368" s="39"/>
      <c r="T368" s="39"/>
      <c r="U368" s="39"/>
      <c r="V368" s="39"/>
      <c r="W368" s="39"/>
      <c r="X368" s="39"/>
      <c r="Y368" s="39"/>
    </row>
    <row r="388" spans="1:25" ht="20.25" x14ac:dyDescent="0.25">
      <c r="A388" s="311" t="s">
        <v>0</v>
      </c>
      <c r="B388" s="312"/>
      <c r="C388" s="312"/>
      <c r="D388" s="312"/>
      <c r="E388" s="312"/>
      <c r="F388" s="312"/>
      <c r="G388" s="312"/>
      <c r="H388" s="312"/>
      <c r="I388" s="312"/>
      <c r="J388" s="312"/>
      <c r="K388" s="312"/>
      <c r="L388" s="312"/>
      <c r="M388" s="312"/>
      <c r="N388" s="312"/>
      <c r="O388" s="312"/>
      <c r="P388" s="312"/>
      <c r="Q388" s="312"/>
      <c r="R388" s="312"/>
      <c r="S388" s="312"/>
      <c r="T388" s="312"/>
      <c r="U388" s="312"/>
      <c r="V388" s="312"/>
      <c r="W388" s="312"/>
      <c r="X388" s="312"/>
      <c r="Y388" s="313"/>
    </row>
    <row r="389" spans="1:25" x14ac:dyDescent="0.25">
      <c r="A389" s="149"/>
      <c r="B389" s="189"/>
      <c r="C389" s="189"/>
      <c r="D389" s="189"/>
      <c r="E389" s="189"/>
      <c r="F389" s="189"/>
      <c r="G389" s="189"/>
      <c r="H389" s="189"/>
      <c r="I389" s="189"/>
      <c r="J389" s="189"/>
      <c r="K389" s="189"/>
      <c r="L389" s="189"/>
      <c r="M389" s="189"/>
      <c r="N389" s="189"/>
      <c r="O389" s="189"/>
      <c r="P389" s="189"/>
      <c r="Q389" s="189"/>
      <c r="R389" s="189"/>
      <c r="S389" s="189"/>
      <c r="T389" s="189"/>
      <c r="U389" s="189"/>
      <c r="V389" s="189"/>
      <c r="W389" s="189"/>
      <c r="X389" s="189"/>
      <c r="Y389" s="190"/>
    </row>
    <row r="390" spans="1:25" ht="15.75" x14ac:dyDescent="0.25">
      <c r="A390" s="314" t="s">
        <v>286</v>
      </c>
      <c r="B390" s="315"/>
      <c r="C390" s="315"/>
      <c r="D390" s="315"/>
      <c r="E390" s="315"/>
      <c r="F390" s="315"/>
      <c r="G390" s="315"/>
      <c r="H390" s="315"/>
      <c r="I390" s="315"/>
      <c r="J390" s="315"/>
      <c r="K390" s="315"/>
      <c r="L390" s="315"/>
      <c r="M390" s="315"/>
      <c r="N390" s="315"/>
      <c r="O390" s="315"/>
      <c r="P390" s="315"/>
      <c r="Q390" s="315"/>
      <c r="R390" s="315"/>
      <c r="S390" s="315"/>
      <c r="T390" s="315"/>
      <c r="U390" s="315"/>
      <c r="V390" s="315"/>
      <c r="W390" s="315"/>
      <c r="X390" s="315"/>
      <c r="Y390" s="316"/>
    </row>
    <row r="391" spans="1:25" ht="15.75" x14ac:dyDescent="0.25">
      <c r="A391" s="152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317"/>
      <c r="Y391" s="318"/>
    </row>
    <row r="392" spans="1:25" x14ac:dyDescent="0.25">
      <c r="A392" s="319"/>
      <c r="B392" s="320"/>
      <c r="C392" s="320"/>
      <c r="D392" s="320"/>
      <c r="E392" s="320"/>
      <c r="F392" s="320"/>
      <c r="G392" s="320"/>
      <c r="H392" s="320"/>
      <c r="I392" s="320"/>
      <c r="J392" s="320"/>
      <c r="K392" s="320"/>
      <c r="L392" s="320"/>
      <c r="M392" s="320"/>
      <c r="N392" s="320"/>
      <c r="O392" s="191"/>
      <c r="P392" s="191"/>
      <c r="Q392" s="321" t="s">
        <v>197</v>
      </c>
      <c r="R392" s="321"/>
      <c r="S392" s="321"/>
      <c r="T392" s="321"/>
      <c r="U392" s="321"/>
      <c r="V392" s="321"/>
      <c r="W392" s="321"/>
      <c r="X392" s="321"/>
      <c r="Y392" s="322"/>
    </row>
    <row r="394" spans="1:25" x14ac:dyDescent="0.25">
      <c r="A394" s="339"/>
      <c r="B394" s="339"/>
      <c r="C394" s="339"/>
      <c r="D394" s="339"/>
      <c r="E394" s="339"/>
      <c r="F394" s="339"/>
      <c r="G394" s="339"/>
      <c r="H394" s="339"/>
      <c r="I394" s="339"/>
      <c r="J394" s="339"/>
      <c r="K394" s="339"/>
      <c r="L394" s="339"/>
      <c r="M394" s="339"/>
      <c r="N394" s="339"/>
      <c r="O394" s="339"/>
      <c r="P394" s="339"/>
      <c r="Q394" s="339"/>
      <c r="R394" s="339"/>
      <c r="S394" s="339"/>
      <c r="T394" s="339"/>
      <c r="U394" s="339"/>
      <c r="V394" s="339"/>
      <c r="W394" s="339"/>
      <c r="X394" s="339"/>
      <c r="Y394" s="339"/>
    </row>
    <row r="395" spans="1:25" x14ac:dyDescent="0.25">
      <c r="A395" s="287" t="s">
        <v>1</v>
      </c>
      <c r="B395" s="287"/>
      <c r="C395" s="323" t="s">
        <v>126</v>
      </c>
      <c r="D395" s="324"/>
      <c r="E395" s="324"/>
      <c r="F395" s="324"/>
      <c r="G395" s="324"/>
      <c r="H395" s="324"/>
      <c r="I395" s="324"/>
      <c r="J395" s="324"/>
      <c r="K395" s="324"/>
      <c r="L395" s="324"/>
      <c r="M395" s="324"/>
      <c r="N395" s="324"/>
      <c r="O395" s="324"/>
      <c r="P395" s="324"/>
      <c r="Q395" s="325"/>
      <c r="R395" s="326" t="s">
        <v>2</v>
      </c>
      <c r="S395" s="327"/>
      <c r="T395" s="327"/>
      <c r="U395" s="327"/>
      <c r="V395" s="327"/>
      <c r="W395" s="327"/>
      <c r="X395" s="327"/>
      <c r="Y395" s="328"/>
    </row>
    <row r="396" spans="1:25" x14ac:dyDescent="0.25">
      <c r="A396" s="287" t="s">
        <v>3</v>
      </c>
      <c r="B396" s="287"/>
      <c r="C396" s="288" t="s">
        <v>151</v>
      </c>
      <c r="D396" s="289"/>
      <c r="E396" s="289"/>
      <c r="F396" s="289"/>
      <c r="G396" s="289"/>
      <c r="H396" s="289"/>
      <c r="I396" s="289"/>
      <c r="J396" s="289"/>
      <c r="K396" s="289"/>
      <c r="L396" s="289"/>
      <c r="M396" s="289"/>
      <c r="N396" s="289"/>
      <c r="O396" s="289"/>
      <c r="P396" s="289"/>
      <c r="Q396" s="290"/>
      <c r="R396" s="305" t="s">
        <v>4</v>
      </c>
      <c r="S396" s="306"/>
      <c r="T396" s="291" t="s">
        <v>5</v>
      </c>
      <c r="U396" s="292"/>
      <c r="V396" s="292"/>
      <c r="W396" s="292"/>
      <c r="X396" s="292"/>
      <c r="Y396" s="293"/>
    </row>
    <row r="397" spans="1:25" x14ac:dyDescent="0.25">
      <c r="A397" s="287" t="s">
        <v>6</v>
      </c>
      <c r="B397" s="287"/>
      <c r="C397" s="288" t="s">
        <v>111</v>
      </c>
      <c r="D397" s="289"/>
      <c r="E397" s="289"/>
      <c r="F397" s="289"/>
      <c r="G397" s="289"/>
      <c r="H397" s="289"/>
      <c r="I397" s="289"/>
      <c r="J397" s="289"/>
      <c r="K397" s="289"/>
      <c r="L397" s="289"/>
      <c r="M397" s="289"/>
      <c r="N397" s="289"/>
      <c r="O397" s="289"/>
      <c r="P397" s="289"/>
      <c r="Q397" s="290"/>
      <c r="R397" s="307" t="s">
        <v>7</v>
      </c>
      <c r="S397" s="308"/>
      <c r="T397" s="291" t="s">
        <v>8</v>
      </c>
      <c r="U397" s="292"/>
      <c r="V397" s="292"/>
      <c r="W397" s="292"/>
      <c r="X397" s="292"/>
      <c r="Y397" s="293"/>
    </row>
    <row r="398" spans="1:25" x14ac:dyDescent="0.25">
      <c r="A398" s="287" t="s">
        <v>9</v>
      </c>
      <c r="B398" s="287"/>
      <c r="C398" s="288" t="s">
        <v>157</v>
      </c>
      <c r="D398" s="289"/>
      <c r="E398" s="289"/>
      <c r="F398" s="289"/>
      <c r="G398" s="289"/>
      <c r="H398" s="289"/>
      <c r="I398" s="289"/>
      <c r="J398" s="289"/>
      <c r="K398" s="289"/>
      <c r="L398" s="289"/>
      <c r="M398" s="289"/>
      <c r="N398" s="289"/>
      <c r="O398" s="289"/>
      <c r="P398" s="289"/>
      <c r="Q398" s="290"/>
      <c r="R398" s="307" t="s">
        <v>10</v>
      </c>
      <c r="S398" s="308"/>
      <c r="T398" s="291" t="s">
        <v>116</v>
      </c>
      <c r="U398" s="292"/>
      <c r="V398" s="292"/>
      <c r="W398" s="292"/>
      <c r="X398" s="292"/>
      <c r="Y398" s="293"/>
    </row>
    <row r="399" spans="1:25" x14ac:dyDescent="0.25">
      <c r="A399" s="287" t="s">
        <v>11</v>
      </c>
      <c r="B399" s="287"/>
      <c r="C399" s="288" t="s">
        <v>160</v>
      </c>
      <c r="D399" s="289"/>
      <c r="E399" s="289"/>
      <c r="F399" s="289"/>
      <c r="G399" s="289"/>
      <c r="H399" s="289"/>
      <c r="I399" s="289"/>
      <c r="J399" s="289"/>
      <c r="K399" s="289"/>
      <c r="L399" s="289"/>
      <c r="M399" s="289"/>
      <c r="N399" s="289"/>
      <c r="O399" s="289"/>
      <c r="P399" s="289"/>
      <c r="Q399" s="290"/>
      <c r="R399" s="3" t="s">
        <v>12</v>
      </c>
      <c r="S399" s="4"/>
      <c r="T399" s="291" t="s">
        <v>74</v>
      </c>
      <c r="U399" s="292"/>
      <c r="V399" s="292"/>
      <c r="W399" s="292"/>
      <c r="X399" s="292"/>
      <c r="Y399" s="293"/>
    </row>
    <row r="400" spans="1:25" x14ac:dyDescent="0.25">
      <c r="A400" s="294" t="s">
        <v>13</v>
      </c>
      <c r="B400" s="294"/>
      <c r="C400" s="288" t="s">
        <v>162</v>
      </c>
      <c r="D400" s="289"/>
      <c r="E400" s="289"/>
      <c r="F400" s="289"/>
      <c r="G400" s="289"/>
      <c r="H400" s="289"/>
      <c r="I400" s="289"/>
      <c r="J400" s="289"/>
      <c r="K400" s="289"/>
      <c r="L400" s="289"/>
      <c r="M400" s="289"/>
      <c r="N400" s="289"/>
      <c r="O400" s="289"/>
      <c r="P400" s="289"/>
      <c r="Q400" s="290"/>
      <c r="R400" s="295" t="s">
        <v>14</v>
      </c>
      <c r="S400" s="296"/>
      <c r="T400" s="297"/>
      <c r="U400" s="298"/>
      <c r="V400" s="298"/>
      <c r="W400" s="298"/>
      <c r="X400" s="298"/>
      <c r="Y400" s="299"/>
    </row>
    <row r="401" spans="1:25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</row>
    <row r="402" spans="1:25" ht="25.5" customHeight="1" x14ac:dyDescent="0.25">
      <c r="A402" s="264" t="s">
        <v>15</v>
      </c>
      <c r="B402" s="261" t="s">
        <v>16</v>
      </c>
      <c r="C402" s="263"/>
      <c r="D402" s="278" t="s">
        <v>17</v>
      </c>
      <c r="E402" s="280" t="s">
        <v>18</v>
      </c>
      <c r="F402" s="300" t="s">
        <v>19</v>
      </c>
      <c r="G402" s="278" t="s">
        <v>20</v>
      </c>
      <c r="H402" s="280" t="s">
        <v>21</v>
      </c>
      <c r="I402" s="280" t="s">
        <v>22</v>
      </c>
      <c r="J402" s="280"/>
      <c r="K402" s="261" t="s">
        <v>23</v>
      </c>
      <c r="L402" s="262"/>
      <c r="M402" s="262"/>
      <c r="N402" s="262"/>
      <c r="O402" s="262"/>
      <c r="P402" s="263"/>
      <c r="Q402" s="284" t="s">
        <v>24</v>
      </c>
      <c r="R402" s="284"/>
      <c r="S402" s="284" t="s">
        <v>25</v>
      </c>
      <c r="T402" s="284"/>
      <c r="U402" s="301" t="s">
        <v>26</v>
      </c>
      <c r="V402" s="221" t="s">
        <v>27</v>
      </c>
      <c r="W402" s="221" t="s">
        <v>27</v>
      </c>
      <c r="X402" s="221" t="s">
        <v>27</v>
      </c>
      <c r="Y402" s="303" t="s">
        <v>28</v>
      </c>
    </row>
    <row r="403" spans="1:25" ht="24" x14ac:dyDescent="0.25">
      <c r="A403" s="264"/>
      <c r="B403" s="183" t="s">
        <v>29</v>
      </c>
      <c r="C403" s="183" t="s">
        <v>30</v>
      </c>
      <c r="D403" s="279"/>
      <c r="E403" s="280"/>
      <c r="F403" s="300"/>
      <c r="G403" s="279"/>
      <c r="H403" s="280"/>
      <c r="I403" s="186" t="s">
        <v>31</v>
      </c>
      <c r="J403" s="10" t="s">
        <v>32</v>
      </c>
      <c r="K403" s="269" t="s">
        <v>33</v>
      </c>
      <c r="L403" s="270"/>
      <c r="M403" s="286"/>
      <c r="N403" s="269" t="s">
        <v>34</v>
      </c>
      <c r="O403" s="270"/>
      <c r="P403" s="286"/>
      <c r="Q403" s="27" t="s">
        <v>35</v>
      </c>
      <c r="R403" s="27" t="s">
        <v>36</v>
      </c>
      <c r="S403" s="27" t="s">
        <v>123</v>
      </c>
      <c r="T403" s="27" t="s">
        <v>124</v>
      </c>
      <c r="U403" s="302"/>
      <c r="V403" s="220" t="s">
        <v>37</v>
      </c>
      <c r="W403" s="220" t="s">
        <v>38</v>
      </c>
      <c r="X403" s="220" t="s">
        <v>39</v>
      </c>
      <c r="Y403" s="304"/>
    </row>
    <row r="404" spans="1:25" ht="24" x14ac:dyDescent="0.25">
      <c r="A404" s="180"/>
      <c r="B404" s="183"/>
      <c r="C404" s="183"/>
      <c r="D404" s="182"/>
      <c r="E404" s="183"/>
      <c r="F404" s="187"/>
      <c r="G404" s="182"/>
      <c r="H404" s="183"/>
      <c r="I404" s="186"/>
      <c r="J404" s="10"/>
      <c r="K404" s="183" t="s">
        <v>40</v>
      </c>
      <c r="L404" s="183" t="s">
        <v>41</v>
      </c>
      <c r="M404" s="183" t="s">
        <v>42</v>
      </c>
      <c r="N404" s="183" t="s">
        <v>40</v>
      </c>
      <c r="O404" s="183" t="s">
        <v>41</v>
      </c>
      <c r="P404" s="183" t="s">
        <v>42</v>
      </c>
      <c r="Q404" s="183"/>
      <c r="R404" s="183"/>
      <c r="S404" s="183"/>
      <c r="T404" s="183"/>
      <c r="U404" s="182"/>
      <c r="V404" s="14"/>
      <c r="W404" s="14"/>
      <c r="X404" s="14"/>
      <c r="Y404" s="188"/>
    </row>
    <row r="405" spans="1:25" x14ac:dyDescent="0.25">
      <c r="A405" s="16">
        <v>1</v>
      </c>
      <c r="B405" s="16"/>
      <c r="C405" s="17"/>
      <c r="D405" s="17"/>
      <c r="E405" s="17"/>
      <c r="F405" s="18"/>
      <c r="G405" s="16"/>
      <c r="H405" s="18"/>
      <c r="I405" s="18"/>
      <c r="J405" s="18"/>
      <c r="K405" s="19"/>
      <c r="L405" s="19"/>
      <c r="M405" s="19"/>
      <c r="N405" s="19"/>
      <c r="O405" s="19"/>
      <c r="P405" s="19"/>
      <c r="Q405" s="20"/>
      <c r="R405" s="16"/>
      <c r="S405" s="21"/>
      <c r="T405" s="21"/>
      <c r="U405" s="22"/>
      <c r="V405" s="23">
        <f>IFERROR((J405/I405)*100,0)</f>
        <v>0</v>
      </c>
      <c r="W405" s="23">
        <f>IFERROR((S405/T405)*100,0)</f>
        <v>0</v>
      </c>
      <c r="X405" s="23">
        <f>IFERROR(((N405+O405+P405)/(K405+L405+M405))*100,0)</f>
        <v>0</v>
      </c>
      <c r="Y405" s="24"/>
    </row>
    <row r="406" spans="1:25" x14ac:dyDescent="0.25">
      <c r="A406" s="16">
        <v>2</v>
      </c>
      <c r="B406" s="16"/>
      <c r="C406" s="17"/>
      <c r="D406" s="17"/>
      <c r="E406" s="17"/>
      <c r="F406" s="18"/>
      <c r="G406" s="16"/>
      <c r="H406" s="18"/>
      <c r="I406" s="18"/>
      <c r="J406" s="18"/>
      <c r="K406" s="19"/>
      <c r="L406" s="19"/>
      <c r="M406" s="19"/>
      <c r="N406" s="19"/>
      <c r="O406" s="19"/>
      <c r="P406" s="19"/>
      <c r="Q406" s="20"/>
      <c r="R406" s="16"/>
      <c r="S406" s="21"/>
      <c r="T406" s="21"/>
      <c r="U406" s="22"/>
      <c r="V406" s="23">
        <f>IFERROR((J406/I406)*100,0)</f>
        <v>0</v>
      </c>
      <c r="W406" s="23">
        <f>IFERROR((S406/T406)*100,0)</f>
        <v>0</v>
      </c>
      <c r="X406" s="23">
        <f>IFERROR(((N406+O406+P406)/(K406+L406+M406))*100,0)</f>
        <v>0</v>
      </c>
      <c r="Y406" s="24"/>
    </row>
    <row r="407" spans="1:25" x14ac:dyDescent="0.25">
      <c r="A407" s="16">
        <v>3</v>
      </c>
      <c r="B407" s="16"/>
      <c r="C407" s="17"/>
      <c r="D407" s="17"/>
      <c r="E407" s="17"/>
      <c r="F407" s="18"/>
      <c r="G407" s="16"/>
      <c r="H407" s="18"/>
      <c r="I407" s="18"/>
      <c r="J407" s="18"/>
      <c r="K407" s="19"/>
      <c r="L407" s="19"/>
      <c r="M407" s="19"/>
      <c r="N407" s="19"/>
      <c r="O407" s="19"/>
      <c r="P407" s="19"/>
      <c r="Q407" s="20"/>
      <c r="R407" s="16"/>
      <c r="S407" s="21"/>
      <c r="T407" s="21"/>
      <c r="U407" s="22"/>
      <c r="V407" s="23">
        <f>IFERROR((J407/I407)*100,0)</f>
        <v>0</v>
      </c>
      <c r="W407" s="23">
        <f>IFERROR((S407/T407)*100,0)</f>
        <v>0</v>
      </c>
      <c r="X407" s="23">
        <f>IFERROR(((N407+O407+P407)/(K407+L407+M407))*100,0)</f>
        <v>0</v>
      </c>
      <c r="Y407" s="24"/>
    </row>
    <row r="408" spans="1:25" x14ac:dyDescent="0.25">
      <c r="A408" s="25"/>
      <c r="B408" s="25"/>
      <c r="C408" s="26"/>
      <c r="D408" s="183" t="s">
        <v>43</v>
      </c>
      <c r="E408" s="183"/>
      <c r="F408" s="27"/>
      <c r="G408" s="25"/>
      <c r="H408" s="27"/>
      <c r="I408" s="27"/>
      <c r="J408" s="27"/>
      <c r="K408" s="28">
        <f t="shared" ref="K408:P408" si="24">K405+K406+K407</f>
        <v>0</v>
      </c>
      <c r="L408" s="28">
        <f t="shared" si="24"/>
        <v>0</v>
      </c>
      <c r="M408" s="28">
        <f t="shared" si="24"/>
        <v>0</v>
      </c>
      <c r="N408" s="28">
        <f t="shared" si="24"/>
        <v>0</v>
      </c>
      <c r="O408" s="28">
        <f t="shared" si="24"/>
        <v>0</v>
      </c>
      <c r="P408" s="28">
        <f t="shared" si="24"/>
        <v>0</v>
      </c>
      <c r="Q408" s="29"/>
      <c r="R408" s="25"/>
      <c r="S408" s="30"/>
      <c r="T408" s="30"/>
      <c r="U408" s="31"/>
      <c r="V408" s="31">
        <v>0</v>
      </c>
      <c r="W408" s="31">
        <v>0</v>
      </c>
      <c r="X408" s="31">
        <v>0</v>
      </c>
      <c r="Y408" s="25"/>
    </row>
    <row r="409" spans="1:25" x14ac:dyDescent="0.25">
      <c r="A409" s="16">
        <v>4</v>
      </c>
      <c r="B409" s="16"/>
      <c r="C409" s="17"/>
      <c r="D409" s="17"/>
      <c r="E409" s="17"/>
      <c r="F409" s="18"/>
      <c r="G409" s="16"/>
      <c r="H409" s="18"/>
      <c r="I409" s="18"/>
      <c r="J409" s="18"/>
      <c r="K409" s="19"/>
      <c r="L409" s="19"/>
      <c r="M409" s="19"/>
      <c r="N409" s="19"/>
      <c r="O409" s="19"/>
      <c r="P409" s="19"/>
      <c r="Q409" s="20"/>
      <c r="R409" s="16"/>
      <c r="S409" s="21"/>
      <c r="T409" s="21"/>
      <c r="U409" s="22"/>
      <c r="V409" s="23">
        <f>IFERROR((J409/I409)*100,0)</f>
        <v>0</v>
      </c>
      <c r="W409" s="23">
        <f>IFERROR((S409/T409)*100,0)</f>
        <v>0</v>
      </c>
      <c r="X409" s="23">
        <f>IFERROR(((N409+O409+P409)/(K409+L409+M409))*100,0)</f>
        <v>0</v>
      </c>
      <c r="Y409" s="24"/>
    </row>
    <row r="410" spans="1:25" x14ac:dyDescent="0.25">
      <c r="A410" s="16">
        <v>5</v>
      </c>
      <c r="B410" s="16"/>
      <c r="C410" s="16"/>
      <c r="D410" s="17"/>
      <c r="E410" s="17"/>
      <c r="F410" s="18"/>
      <c r="G410" s="16"/>
      <c r="H410" s="18"/>
      <c r="I410" s="18"/>
      <c r="J410" s="18"/>
      <c r="K410" s="19"/>
      <c r="L410" s="19"/>
      <c r="M410" s="19"/>
      <c r="N410" s="19"/>
      <c r="O410" s="19"/>
      <c r="P410" s="19"/>
      <c r="Q410" s="20"/>
      <c r="R410" s="16"/>
      <c r="S410" s="21"/>
      <c r="T410" s="16"/>
      <c r="U410" s="16"/>
      <c r="V410" s="23">
        <f>IFERROR((J410/I410)*100,0)</f>
        <v>0</v>
      </c>
      <c r="W410" s="23">
        <f>IFERROR((S410/T410)*100,0)</f>
        <v>0</v>
      </c>
      <c r="X410" s="23">
        <f>IFERROR(((N410+O410+P410)/(K410+L410+M410))*100,0)</f>
        <v>0</v>
      </c>
      <c r="Y410" s="24"/>
    </row>
    <row r="411" spans="1:25" x14ac:dyDescent="0.25">
      <c r="A411" s="16">
        <v>6</v>
      </c>
      <c r="B411" s="16"/>
      <c r="C411" s="16"/>
      <c r="D411" s="17"/>
      <c r="E411" s="17"/>
      <c r="F411" s="18"/>
      <c r="G411" s="16"/>
      <c r="H411" s="18"/>
      <c r="I411" s="18"/>
      <c r="J411" s="18"/>
      <c r="K411" s="19"/>
      <c r="L411" s="19"/>
      <c r="M411" s="19"/>
      <c r="N411" s="19"/>
      <c r="O411" s="19"/>
      <c r="P411" s="19"/>
      <c r="Q411" s="32"/>
      <c r="R411" s="33"/>
      <c r="S411" s="34"/>
      <c r="T411" s="34"/>
      <c r="U411" s="35"/>
      <c r="V411" s="23">
        <f>IFERROR((J411/I411)*100,0)</f>
        <v>0</v>
      </c>
      <c r="W411" s="23">
        <f>IFERROR((S411/T411)*100,0)</f>
        <v>0</v>
      </c>
      <c r="X411" s="23">
        <f>IFERROR(((N411+O411+P411)/(K411+L411+M411))*100,0)</f>
        <v>0</v>
      </c>
      <c r="Y411" s="24"/>
    </row>
    <row r="412" spans="1:25" x14ac:dyDescent="0.25">
      <c r="A412" s="25"/>
      <c r="B412" s="25"/>
      <c r="C412" s="25"/>
      <c r="D412" s="183" t="s">
        <v>43</v>
      </c>
      <c r="E412" s="183"/>
      <c r="F412" s="27"/>
      <c r="G412" s="25"/>
      <c r="H412" s="27"/>
      <c r="I412" s="27"/>
      <c r="J412" s="27"/>
      <c r="K412" s="28">
        <f t="shared" ref="K412:P412" si="25">K409+K410+K411</f>
        <v>0</v>
      </c>
      <c r="L412" s="28">
        <f t="shared" si="25"/>
        <v>0</v>
      </c>
      <c r="M412" s="28">
        <f t="shared" si="25"/>
        <v>0</v>
      </c>
      <c r="N412" s="28">
        <f t="shared" si="25"/>
        <v>0</v>
      </c>
      <c r="O412" s="28">
        <f t="shared" si="25"/>
        <v>0</v>
      </c>
      <c r="P412" s="28">
        <f t="shared" si="25"/>
        <v>0</v>
      </c>
      <c r="Q412" s="32"/>
      <c r="R412" s="33"/>
      <c r="S412" s="34"/>
      <c r="T412" s="34"/>
      <c r="U412" s="35"/>
      <c r="V412" s="23">
        <f>IFERROR((J412/I412)*100,0)</f>
        <v>0</v>
      </c>
      <c r="W412" s="23">
        <f>IFERROR((S412/T412)*100,0)</f>
        <v>0</v>
      </c>
      <c r="X412" s="23">
        <f>IFERROR(((N412+O412+P412)/(K412+L412+M412))*100,0)</f>
        <v>0</v>
      </c>
      <c r="Y412" s="24"/>
    </row>
    <row r="413" spans="1:25" x14ac:dyDescent="0.25">
      <c r="A413" s="259" t="s">
        <v>44</v>
      </c>
      <c r="B413" s="259"/>
      <c r="C413" s="259"/>
      <c r="D413" s="259"/>
      <c r="E413" s="259"/>
      <c r="F413" s="259"/>
      <c r="G413" s="259"/>
      <c r="H413" s="259"/>
      <c r="I413" s="179"/>
      <c r="J413" s="179"/>
      <c r="K413" s="37">
        <f t="shared" ref="K413:P413" si="26">K408+K412</f>
        <v>0</v>
      </c>
      <c r="L413" s="37">
        <f t="shared" si="26"/>
        <v>0</v>
      </c>
      <c r="M413" s="37">
        <f t="shared" si="26"/>
        <v>0</v>
      </c>
      <c r="N413" s="37">
        <f t="shared" si="26"/>
        <v>0</v>
      </c>
      <c r="O413" s="37">
        <f t="shared" si="26"/>
        <v>0</v>
      </c>
      <c r="P413" s="37">
        <f t="shared" si="26"/>
        <v>0</v>
      </c>
      <c r="Q413" s="275"/>
      <c r="R413" s="275"/>
      <c r="S413" s="275"/>
      <c r="T413" s="275"/>
      <c r="U413" s="275"/>
      <c r="V413" s="275"/>
      <c r="W413" s="275"/>
      <c r="X413" s="275"/>
      <c r="Y413" s="275"/>
    </row>
    <row r="414" spans="1:25" x14ac:dyDescent="0.25">
      <c r="A414" s="38"/>
      <c r="B414" s="38"/>
      <c r="C414" s="38"/>
      <c r="D414" s="38"/>
      <c r="E414" s="38"/>
      <c r="F414" s="38"/>
      <c r="G414" s="38"/>
      <c r="H414" s="38"/>
      <c r="I414" s="38"/>
      <c r="J414" s="38"/>
      <c r="K414" s="38"/>
      <c r="L414" s="39"/>
      <c r="M414" s="39"/>
    </row>
    <row r="415" spans="1:25" x14ac:dyDescent="0.25">
      <c r="A415" s="39"/>
      <c r="B415" s="39"/>
      <c r="C415" s="39"/>
      <c r="D415" s="39"/>
      <c r="E415" s="39"/>
      <c r="F415" s="39"/>
      <c r="G415" s="39"/>
      <c r="H415" s="39"/>
      <c r="I415" s="39"/>
      <c r="J415" s="39"/>
      <c r="K415" s="39"/>
      <c r="L415" s="39"/>
      <c r="M415" s="39"/>
      <c r="N415" s="39"/>
      <c r="O415" s="39"/>
      <c r="P415" s="39"/>
    </row>
    <row r="416" spans="1:25" x14ac:dyDescent="0.25">
      <c r="A416" s="276" t="s">
        <v>45</v>
      </c>
      <c r="B416" s="276"/>
      <c r="C416" s="276"/>
      <c r="D416" s="276"/>
      <c r="E416" s="276"/>
      <c r="F416" s="276"/>
      <c r="G416" s="276"/>
      <c r="H416" s="276"/>
      <c r="I416" s="276"/>
      <c r="J416" s="276"/>
      <c r="K416" s="276"/>
      <c r="L416" s="276"/>
      <c r="M416" s="276"/>
      <c r="N416" s="276"/>
      <c r="O416" s="276"/>
      <c r="P416" s="276"/>
      <c r="Q416" s="276"/>
      <c r="R416" s="276"/>
      <c r="S416" s="276"/>
      <c r="T416" s="276"/>
      <c r="U416" s="276"/>
      <c r="V416" s="276"/>
      <c r="W416" s="276"/>
      <c r="X416" s="276"/>
      <c r="Y416" s="276"/>
    </row>
    <row r="417" spans="1:25" x14ac:dyDescent="0.25">
      <c r="A417" s="277"/>
      <c r="B417" s="277"/>
      <c r="C417" s="277"/>
      <c r="D417" s="277"/>
      <c r="E417" s="277"/>
      <c r="F417" s="277"/>
      <c r="G417" s="277"/>
      <c r="H417" s="277"/>
      <c r="I417" s="277"/>
      <c r="J417" s="277"/>
      <c r="K417" s="277"/>
      <c r="L417" s="277"/>
      <c r="M417" s="277"/>
      <c r="N417" s="277"/>
      <c r="O417" s="277"/>
      <c r="P417" s="277"/>
      <c r="Q417" s="277"/>
      <c r="R417" s="277"/>
      <c r="S417" s="277"/>
      <c r="T417" s="277"/>
      <c r="U417" s="277"/>
      <c r="V417" s="277"/>
      <c r="W417" s="277"/>
      <c r="X417" s="277"/>
      <c r="Y417" s="277"/>
    </row>
    <row r="418" spans="1:25" ht="24.75" customHeight="1" x14ac:dyDescent="0.25">
      <c r="A418" s="264" t="s">
        <v>15</v>
      </c>
      <c r="B418" s="278" t="s">
        <v>46</v>
      </c>
      <c r="C418" s="264" t="s">
        <v>47</v>
      </c>
      <c r="D418" s="264"/>
      <c r="E418" s="280" t="s">
        <v>18</v>
      </c>
      <c r="F418" s="278" t="s">
        <v>20</v>
      </c>
      <c r="G418" s="280" t="s">
        <v>48</v>
      </c>
      <c r="H418" s="280" t="s">
        <v>22</v>
      </c>
      <c r="I418" s="280"/>
      <c r="J418" s="261" t="s">
        <v>23</v>
      </c>
      <c r="K418" s="262"/>
      <c r="L418" s="262"/>
      <c r="M418" s="262"/>
      <c r="N418" s="262"/>
      <c r="O418" s="263"/>
      <c r="P418" s="281" t="s">
        <v>49</v>
      </c>
      <c r="Q418" s="282"/>
      <c r="R418" s="283" t="s">
        <v>50</v>
      </c>
      <c r="S418" s="283"/>
      <c r="T418" s="284" t="s">
        <v>26</v>
      </c>
      <c r="U418" s="221" t="s">
        <v>27</v>
      </c>
      <c r="V418" s="221" t="s">
        <v>27</v>
      </c>
      <c r="W418" s="221" t="s">
        <v>27</v>
      </c>
      <c r="X418" s="285" t="s">
        <v>28</v>
      </c>
      <c r="Y418" s="40"/>
    </row>
    <row r="419" spans="1:25" ht="36" x14ac:dyDescent="0.25">
      <c r="A419" s="264"/>
      <c r="B419" s="279"/>
      <c r="C419" s="264"/>
      <c r="D419" s="264"/>
      <c r="E419" s="280"/>
      <c r="F419" s="279"/>
      <c r="G419" s="280"/>
      <c r="H419" s="186" t="s">
        <v>31</v>
      </c>
      <c r="I419" s="10" t="s">
        <v>32</v>
      </c>
      <c r="J419" s="269" t="s">
        <v>51</v>
      </c>
      <c r="K419" s="270"/>
      <c r="L419" s="286"/>
      <c r="M419" s="269" t="s">
        <v>34</v>
      </c>
      <c r="N419" s="270"/>
      <c r="O419" s="286"/>
      <c r="P419" s="27" t="s">
        <v>35</v>
      </c>
      <c r="Q419" s="27" t="s">
        <v>36</v>
      </c>
      <c r="R419" s="27" t="s">
        <v>123</v>
      </c>
      <c r="S419" s="27" t="s">
        <v>124</v>
      </c>
      <c r="T419" s="284"/>
      <c r="U419" s="220" t="s">
        <v>37</v>
      </c>
      <c r="V419" s="220" t="s">
        <v>38</v>
      </c>
      <c r="W419" s="220" t="s">
        <v>39</v>
      </c>
      <c r="X419" s="285"/>
      <c r="Y419" s="40"/>
    </row>
    <row r="420" spans="1:25" ht="24" x14ac:dyDescent="0.25">
      <c r="A420" s="180"/>
      <c r="B420" s="182"/>
      <c r="C420" s="71"/>
      <c r="D420" s="72"/>
      <c r="E420" s="181"/>
      <c r="F420" s="74"/>
      <c r="G420" s="181"/>
      <c r="H420" s="41"/>
      <c r="I420" s="10"/>
      <c r="J420" s="183" t="s">
        <v>40</v>
      </c>
      <c r="K420" s="183" t="s">
        <v>41</v>
      </c>
      <c r="L420" s="183" t="s">
        <v>42</v>
      </c>
      <c r="M420" s="183" t="s">
        <v>40</v>
      </c>
      <c r="N420" s="183" t="s">
        <v>41</v>
      </c>
      <c r="O420" s="183" t="s">
        <v>42</v>
      </c>
      <c r="P420" s="183"/>
      <c r="Q420" s="183"/>
      <c r="R420" s="183"/>
      <c r="S420" s="183"/>
      <c r="T420" s="183"/>
      <c r="U420" s="14"/>
      <c r="V420" s="14"/>
      <c r="W420" s="14"/>
      <c r="X420" s="187"/>
      <c r="Y420" s="40"/>
    </row>
    <row r="421" spans="1:25" ht="29.25" customHeight="1" x14ac:dyDescent="0.25">
      <c r="A421" s="16">
        <v>1</v>
      </c>
      <c r="B421" s="42" t="s">
        <v>52</v>
      </c>
      <c r="C421" s="247" t="s">
        <v>199</v>
      </c>
      <c r="D421" s="247"/>
      <c r="E421" s="18" t="s">
        <v>132</v>
      </c>
      <c r="F421" s="16" t="s">
        <v>54</v>
      </c>
      <c r="G421" s="16" t="s">
        <v>54</v>
      </c>
      <c r="H421" s="18">
        <v>12</v>
      </c>
      <c r="I421" s="18">
        <v>12</v>
      </c>
      <c r="J421" s="19">
        <v>39976</v>
      </c>
      <c r="K421" s="19"/>
      <c r="L421" s="19"/>
      <c r="M421" s="19">
        <v>39976</v>
      </c>
      <c r="N421" s="19"/>
      <c r="O421" s="20"/>
      <c r="P421" s="23">
        <f>IFERROR((I421/H421)*100,0)</f>
        <v>100</v>
      </c>
      <c r="Q421" s="23">
        <f>IFERROR((M421/J421)*100,0)</f>
        <v>100</v>
      </c>
      <c r="R421" s="21">
        <v>44470</v>
      </c>
      <c r="S421" s="21">
        <v>44561</v>
      </c>
      <c r="T421" s="22" t="s">
        <v>141</v>
      </c>
      <c r="U421" s="23">
        <f>IFERROR((I421/H421)*100,0)</f>
        <v>100</v>
      </c>
      <c r="V421" s="23">
        <f>IFERROR((Q421/P421)*100,0)</f>
        <v>100</v>
      </c>
      <c r="W421" s="23">
        <f>IFERROR((M421/J421)*100,0)</f>
        <v>100</v>
      </c>
      <c r="X421" s="24"/>
      <c r="Y421" s="40"/>
    </row>
    <row r="422" spans="1:25" ht="27.75" customHeight="1" x14ac:dyDescent="0.25">
      <c r="A422" s="16"/>
      <c r="B422" s="42"/>
      <c r="C422" s="336"/>
      <c r="D422" s="336"/>
      <c r="E422" s="82"/>
      <c r="F422" s="16"/>
      <c r="G422" s="16"/>
      <c r="H422" s="79"/>
      <c r="I422" s="79"/>
      <c r="J422" s="19"/>
      <c r="K422" s="19"/>
      <c r="L422" s="19"/>
      <c r="M422" s="19"/>
      <c r="N422" s="20"/>
      <c r="O422" s="20"/>
      <c r="P422" s="20"/>
      <c r="Q422" s="16"/>
      <c r="R422" s="21"/>
      <c r="S422" s="21"/>
      <c r="T422" s="22"/>
      <c r="U422" s="23"/>
      <c r="V422" s="23"/>
      <c r="W422" s="23"/>
      <c r="X422" s="24"/>
      <c r="Y422" s="40"/>
    </row>
    <row r="423" spans="1:25" ht="21" customHeight="1" x14ac:dyDescent="0.25">
      <c r="A423" s="16"/>
      <c r="B423" s="42"/>
      <c r="C423" s="336"/>
      <c r="D423" s="336"/>
      <c r="E423" s="82"/>
      <c r="F423" s="16"/>
      <c r="G423" s="16"/>
      <c r="H423" s="178"/>
      <c r="I423" s="81"/>
      <c r="J423" s="19"/>
      <c r="K423" s="19"/>
      <c r="L423" s="19"/>
      <c r="M423" s="19"/>
      <c r="N423" s="20"/>
      <c r="O423" s="20"/>
      <c r="P423" s="20"/>
      <c r="Q423" s="16"/>
      <c r="R423" s="21"/>
      <c r="S423" s="21"/>
      <c r="T423" s="22"/>
      <c r="U423" s="23"/>
      <c r="V423" s="23"/>
      <c r="W423" s="23"/>
      <c r="X423" s="24"/>
      <c r="Y423" s="40"/>
    </row>
    <row r="424" spans="1:25" x14ac:dyDescent="0.25">
      <c r="A424" s="259" t="s">
        <v>44</v>
      </c>
      <c r="B424" s="259"/>
      <c r="C424" s="260"/>
      <c r="D424" s="260"/>
      <c r="E424" s="48"/>
      <c r="F424" s="76"/>
      <c r="G424" s="48"/>
      <c r="H424" s="48"/>
      <c r="I424" s="46"/>
      <c r="J424" s="28">
        <f>J423+J422+J421</f>
        <v>39976</v>
      </c>
      <c r="K424" s="28"/>
      <c r="L424" s="28"/>
      <c r="M424" s="28">
        <f>M423+M422+M421</f>
        <v>39976</v>
      </c>
      <c r="N424" s="49"/>
      <c r="O424" s="49"/>
      <c r="P424" s="49"/>
      <c r="Q424" s="49"/>
      <c r="R424" s="49"/>
      <c r="S424" s="49"/>
      <c r="T424" s="49"/>
      <c r="U424" s="49"/>
      <c r="V424" s="49"/>
      <c r="W424" s="49"/>
      <c r="X424" s="49"/>
      <c r="Y424" s="40"/>
    </row>
    <row r="425" spans="1:25" x14ac:dyDescent="0.25">
      <c r="B425" s="50"/>
      <c r="U425" s="51"/>
      <c r="V425" s="51"/>
      <c r="W425" s="51"/>
      <c r="X425" s="51"/>
      <c r="Y425" s="52"/>
    </row>
    <row r="426" spans="1:25" x14ac:dyDescent="0.25">
      <c r="B426" s="84"/>
      <c r="U426" s="51"/>
      <c r="V426" s="51"/>
      <c r="W426" s="51"/>
      <c r="X426" s="51"/>
      <c r="Y426" s="52"/>
    </row>
    <row r="427" spans="1:25" ht="16.5" x14ac:dyDescent="0.3">
      <c r="A427" s="53"/>
      <c r="B427" s="84"/>
      <c r="D427" s="261" t="s">
        <v>55</v>
      </c>
      <c r="E427" s="262"/>
      <c r="F427" s="262"/>
      <c r="G427" s="262"/>
      <c r="H427" s="262"/>
      <c r="I427" s="262"/>
      <c r="J427" s="262"/>
      <c r="K427" s="262"/>
      <c r="L427" s="262"/>
      <c r="M427" s="262"/>
      <c r="N427" s="262"/>
      <c r="O427" s="262"/>
      <c r="P427" s="262"/>
      <c r="Q427" s="262"/>
      <c r="R427" s="262"/>
      <c r="S427" s="262"/>
      <c r="T427" s="263"/>
    </row>
    <row r="428" spans="1:25" ht="16.5" x14ac:dyDescent="0.3">
      <c r="A428" s="53"/>
      <c r="B428" s="84"/>
      <c r="D428" s="264" t="s">
        <v>56</v>
      </c>
      <c r="E428" s="264" t="s">
        <v>57</v>
      </c>
      <c r="F428" s="264"/>
      <c r="G428" s="264"/>
      <c r="H428" s="261"/>
      <c r="I428" s="265" t="s">
        <v>58</v>
      </c>
      <c r="J428" s="262"/>
      <c r="K428" s="266"/>
      <c r="L428" s="265" t="s">
        <v>59</v>
      </c>
      <c r="M428" s="262"/>
      <c r="N428" s="262"/>
      <c r="O428" s="267" t="s">
        <v>60</v>
      </c>
      <c r="P428" s="267"/>
      <c r="Q428" s="267"/>
      <c r="R428" s="267"/>
      <c r="S428" s="267"/>
      <c r="T428" s="268"/>
    </row>
    <row r="429" spans="1:25" x14ac:dyDescent="0.25">
      <c r="B429" s="84"/>
      <c r="D429" s="264"/>
      <c r="E429" s="264" t="s">
        <v>61</v>
      </c>
      <c r="F429" s="264"/>
      <c r="G429" s="269" t="s">
        <v>62</v>
      </c>
      <c r="H429" s="270"/>
      <c r="I429" s="54" t="s">
        <v>61</v>
      </c>
      <c r="J429" s="269" t="s">
        <v>62</v>
      </c>
      <c r="K429" s="271"/>
      <c r="L429" s="54" t="s">
        <v>61</v>
      </c>
      <c r="M429" s="269" t="s">
        <v>62</v>
      </c>
      <c r="N429" s="271"/>
      <c r="O429" s="272" t="s">
        <v>16</v>
      </c>
      <c r="P429" s="272"/>
      <c r="Q429" s="272"/>
      <c r="R429" s="55" t="s">
        <v>61</v>
      </c>
      <c r="S429" s="273" t="s">
        <v>62</v>
      </c>
      <c r="T429" s="273"/>
    </row>
    <row r="430" spans="1:25" x14ac:dyDescent="0.25">
      <c r="B430" s="50"/>
      <c r="D430" s="56" t="s">
        <v>63</v>
      </c>
      <c r="E430" s="228">
        <f t="shared" ref="E430:E439" si="27">COUNTIFS(G405:G408,"O",B405:B408,"AGUA Y SANEAMIENTO")</f>
        <v>0</v>
      </c>
      <c r="F430" s="229"/>
      <c r="G430" s="230">
        <f t="shared" ref="G430:G435" si="28">SUMIFS(N398:N405,G398:G405,"O",B398:B405,"AGUA Y SANEAMIENTO")</f>
        <v>0</v>
      </c>
      <c r="H430" s="231"/>
      <c r="I430" s="57">
        <f>COUNTIFS(G396:G399,"A",B396:B399,"AGUA Y SANEAMIENTO")</f>
        <v>0</v>
      </c>
      <c r="J430" s="230">
        <f t="shared" ref="J430:J435" si="29">SUMIFS(N398:N405,G398:G405,"A",B398:B405,"AGUA Y SANEAMIENTO")</f>
        <v>0</v>
      </c>
      <c r="K430" s="232"/>
      <c r="L430" s="57">
        <f>COUNTIFS(G396:G399,"AC",B396:B399,"AGUA Y SANEAMIENTO")</f>
        <v>0</v>
      </c>
      <c r="M430" s="230">
        <f>SUMIFS(N399:N406,G399:G406,"AC",B399:B406,"AGUA Y SANEAMIENTO")</f>
        <v>0</v>
      </c>
      <c r="N430" s="232"/>
      <c r="O430" s="246" t="s">
        <v>64</v>
      </c>
      <c r="P430" s="247"/>
      <c r="Q430" s="247"/>
      <c r="R430" s="248">
        <f>COUNTIF(B419:B427,"FGP")</f>
        <v>0</v>
      </c>
      <c r="S430" s="250">
        <f>SUMIF(B419:B427,"FGP",N419:N427)</f>
        <v>0</v>
      </c>
      <c r="T430" s="251"/>
    </row>
    <row r="431" spans="1:25" x14ac:dyDescent="0.25">
      <c r="D431" s="56" t="s">
        <v>65</v>
      </c>
      <c r="E431" s="228">
        <f t="shared" si="27"/>
        <v>0</v>
      </c>
      <c r="F431" s="229"/>
      <c r="G431" s="230">
        <f t="shared" si="28"/>
        <v>0</v>
      </c>
      <c r="H431" s="231"/>
      <c r="I431" s="57">
        <f>COUNTIFS(G396:G399,"A",B396:B399,"EDUCACIÓN")</f>
        <v>0</v>
      </c>
      <c r="J431" s="230">
        <f t="shared" si="29"/>
        <v>0</v>
      </c>
      <c r="K431" s="232"/>
      <c r="L431" s="57">
        <f>COUNTIFS(G396:G399,"AC",B396:B399,"EDUCACIÓN")</f>
        <v>0</v>
      </c>
      <c r="M431" s="230">
        <f>SUMIFS(N395:N397,G395:G397,"AC",B395:B397,"AGUA Y SANEAMIENTO")</f>
        <v>0</v>
      </c>
      <c r="N431" s="232"/>
      <c r="O431" s="246"/>
      <c r="P431" s="247"/>
      <c r="Q431" s="247"/>
      <c r="R431" s="274"/>
      <c r="S431" s="254"/>
      <c r="T431" s="255"/>
    </row>
    <row r="432" spans="1:25" x14ac:dyDescent="0.25">
      <c r="D432" s="58" t="s">
        <v>66</v>
      </c>
      <c r="E432" s="228">
        <f t="shared" si="27"/>
        <v>0</v>
      </c>
      <c r="F432" s="229"/>
      <c r="G432" s="230">
        <f t="shared" si="28"/>
        <v>0</v>
      </c>
      <c r="H432" s="231"/>
      <c r="I432" s="57">
        <f>COUNTIFS(G396:G399,"A",B396:B399,"OTROS PROYECTOS")</f>
        <v>0</v>
      </c>
      <c r="J432" s="230">
        <f t="shared" si="29"/>
        <v>0</v>
      </c>
      <c r="K432" s="232"/>
      <c r="L432" s="57">
        <f>COUNTIFS(G396:G399,"AC",B396:B399,"OTROS PROYECTOS")</f>
        <v>0</v>
      </c>
      <c r="M432" s="230">
        <f>SUMIFS(N395:N398,G395:G398,"AC",B395:B398,"AGUA Y SANEAMIENTO")</f>
        <v>0</v>
      </c>
      <c r="N432" s="232"/>
      <c r="O432" s="246" t="s">
        <v>67</v>
      </c>
      <c r="P432" s="247"/>
      <c r="Q432" s="247"/>
      <c r="R432" s="248">
        <f>COUNTIF(B419:B427,"FORTAMUN")</f>
        <v>1</v>
      </c>
      <c r="S432" s="250">
        <f>SUMIF(B419:B427,"FORTAMUN",M419:M427)</f>
        <v>39976</v>
      </c>
      <c r="T432" s="251"/>
    </row>
    <row r="433" spans="2:25" x14ac:dyDescent="0.25">
      <c r="D433" s="58" t="s">
        <v>68</v>
      </c>
      <c r="E433" s="228">
        <f t="shared" si="27"/>
        <v>0</v>
      </c>
      <c r="F433" s="229"/>
      <c r="G433" s="230">
        <f t="shared" si="28"/>
        <v>0</v>
      </c>
      <c r="H433" s="231"/>
      <c r="I433" s="57">
        <f>COUNTIFS(G396:G399,"A",B396:B399,"SALUD")</f>
        <v>0</v>
      </c>
      <c r="J433" s="230">
        <f t="shared" si="29"/>
        <v>0</v>
      </c>
      <c r="K433" s="232"/>
      <c r="L433" s="57">
        <f>COUNTIFS(G396:G399,"AC",B396:B399,"SALUD")</f>
        <v>0</v>
      </c>
      <c r="M433" s="230">
        <f>SUMIFS(N395:N399,G395:G399,"AC",B395:B399,"AGUA Y SANEAMIENTO")</f>
        <v>0</v>
      </c>
      <c r="N433" s="232"/>
      <c r="O433" s="246"/>
      <c r="P433" s="247"/>
      <c r="Q433" s="247"/>
      <c r="R433" s="249"/>
      <c r="S433" s="252"/>
      <c r="T433" s="253"/>
    </row>
    <row r="434" spans="2:25" x14ac:dyDescent="0.25">
      <c r="D434" s="58" t="s">
        <v>69</v>
      </c>
      <c r="E434" s="228">
        <f t="shared" si="27"/>
        <v>0</v>
      </c>
      <c r="F434" s="229"/>
      <c r="G434" s="230">
        <f t="shared" si="28"/>
        <v>0</v>
      </c>
      <c r="H434" s="231"/>
      <c r="I434" s="57">
        <f>COUNTIFS(G396:G399,"A",B396:B399,"URBANIZACIÓN")</f>
        <v>0</v>
      </c>
      <c r="J434" s="230">
        <f t="shared" si="29"/>
        <v>0</v>
      </c>
      <c r="K434" s="232"/>
      <c r="L434" s="57">
        <f>COUNTIFS(G396:G399,"AC",B396:B399,"URBANIZACIÓN")</f>
        <v>0</v>
      </c>
      <c r="M434" s="230">
        <f>SUMIFS(N395:N400,G395:G400,"AC",B395:B400,"AGUA Y SANEAMIENTO")</f>
        <v>0</v>
      </c>
      <c r="N434" s="232"/>
      <c r="O434" s="246"/>
      <c r="P434" s="247"/>
      <c r="Q434" s="247"/>
      <c r="R434" s="249"/>
      <c r="S434" s="254"/>
      <c r="T434" s="255"/>
    </row>
    <row r="435" spans="2:25" x14ac:dyDescent="0.25">
      <c r="D435" s="58" t="s">
        <v>70</v>
      </c>
      <c r="E435" s="228">
        <f t="shared" si="27"/>
        <v>0</v>
      </c>
      <c r="F435" s="229"/>
      <c r="G435" s="230">
        <f t="shared" si="28"/>
        <v>0</v>
      </c>
      <c r="H435" s="231"/>
      <c r="I435" s="57">
        <f>COUNTIFS(G396:G399,"A",B396:B399,"VIVIENDA")</f>
        <v>0</v>
      </c>
      <c r="J435" s="230">
        <f t="shared" si="29"/>
        <v>0</v>
      </c>
      <c r="K435" s="232"/>
      <c r="L435" s="57">
        <f>COUNTIFS(G396:G399,"AC",B396:B399,"VIVIENDA")</f>
        <v>0</v>
      </c>
      <c r="M435" s="230">
        <f>SUMIFS(N395:N405,G395:G405,"AC",B395:B405,"AGUA Y SANEAMIENTO")</f>
        <v>0</v>
      </c>
      <c r="N435" s="232"/>
      <c r="O435" s="243"/>
      <c r="P435" s="244"/>
      <c r="Q435" s="229"/>
      <c r="R435" s="59"/>
      <c r="S435" s="245"/>
      <c r="T435" s="245"/>
    </row>
    <row r="436" spans="2:25" x14ac:dyDescent="0.25">
      <c r="D436" s="60" t="s">
        <v>71</v>
      </c>
      <c r="E436" s="228">
        <f t="shared" si="27"/>
        <v>0</v>
      </c>
      <c r="F436" s="229"/>
      <c r="G436" s="230">
        <f>SUMIFS(N405:N411,G405:G411,"O",B405:B411,"AGUA Y SANEAMIENTO")</f>
        <v>0</v>
      </c>
      <c r="H436" s="231"/>
      <c r="I436" s="57">
        <f>COUNTIFS(G396:G399,"A",B396:B399,"PRODIM")</f>
        <v>0</v>
      </c>
      <c r="J436" s="230">
        <f>SUMIFS(N405:N411,G405:G411,"A",B405:B411,"AGUA Y SANEAMIENTO")</f>
        <v>0</v>
      </c>
      <c r="K436" s="232"/>
      <c r="L436" s="57">
        <f>COUNTIFS(G396:G399,"AC",B396:B399,"PRODIM")</f>
        <v>0</v>
      </c>
      <c r="M436" s="230">
        <f>SUMIFS(N396:N406,G396:G406,"AC",B396:B406,"AGUA Y SANEAMIENTO")</f>
        <v>0</v>
      </c>
      <c r="N436" s="232"/>
      <c r="O436" s="243"/>
      <c r="P436" s="244"/>
      <c r="Q436" s="229"/>
      <c r="R436" s="59"/>
      <c r="S436" s="245"/>
      <c r="T436" s="245"/>
    </row>
    <row r="437" spans="2:25" x14ac:dyDescent="0.25">
      <c r="D437" s="60" t="s">
        <v>72</v>
      </c>
      <c r="E437" s="228">
        <f t="shared" si="27"/>
        <v>0</v>
      </c>
      <c r="F437" s="229"/>
      <c r="G437" s="230">
        <f>SUMIFS(N406:N412,G406:G412,"O",B406:B412,"AGUA Y SANEAMIENTO")</f>
        <v>0</v>
      </c>
      <c r="H437" s="231"/>
      <c r="I437" s="57">
        <f>COUNTIFS(G396:G399,"A",B396:B399,"GASTOS INDIRECTOS")</f>
        <v>0</v>
      </c>
      <c r="J437" s="230">
        <f>SUMIFS(N406:N412,G406:G412,"A",B406:B412,"AGUA Y SANEAMIENTO")</f>
        <v>0</v>
      </c>
      <c r="K437" s="232"/>
      <c r="L437" s="57">
        <f>COUNTIFS(G396:G399,"AC",B396:B399,"GASTOS INDIRECTOS")</f>
        <v>0</v>
      </c>
      <c r="M437" s="230">
        <f>SUMIFS(N397:N407,G397:G407,"AC",B397:B407,"AGUA Y SANEAMIENTO")</f>
        <v>0</v>
      </c>
      <c r="N437" s="232"/>
      <c r="O437" s="243"/>
      <c r="P437" s="244"/>
      <c r="Q437" s="229"/>
      <c r="R437" s="59"/>
      <c r="S437" s="245"/>
      <c r="T437" s="245"/>
    </row>
    <row r="438" spans="2:25" ht="20.25" customHeight="1" x14ac:dyDescent="0.25">
      <c r="D438" s="61" t="s">
        <v>64</v>
      </c>
      <c r="E438" s="228">
        <f t="shared" si="27"/>
        <v>0</v>
      </c>
      <c r="F438" s="229"/>
      <c r="G438" s="230">
        <f>SUMIFS(N407:N413,G407:G413,"O",B407:B413,"AGUA Y SANEAMIENTO")</f>
        <v>0</v>
      </c>
      <c r="H438" s="231"/>
      <c r="I438" s="57">
        <f>COUNTIFS(G396:G399,"A",B396:B399,"FGP")</f>
        <v>0</v>
      </c>
      <c r="J438" s="230">
        <f>SUMIFS(N407:N413,G407:G413,"A",B407:B413,"AGUA Y SANEAMIENTO")</f>
        <v>0</v>
      </c>
      <c r="K438" s="232"/>
      <c r="L438" s="57">
        <f>COUNTIFS(G396:G399,"AC",B396:B399,"FGP")</f>
        <v>0</v>
      </c>
      <c r="M438" s="230"/>
      <c r="N438" s="232"/>
      <c r="O438" s="243"/>
      <c r="P438" s="244"/>
      <c r="Q438" s="229"/>
      <c r="R438" s="59"/>
      <c r="S438" s="245"/>
      <c r="T438" s="245"/>
    </row>
    <row r="439" spans="2:25" ht="24.75" thickBot="1" x14ac:dyDescent="0.3">
      <c r="D439" s="62" t="s">
        <v>67</v>
      </c>
      <c r="E439" s="228">
        <f t="shared" si="27"/>
        <v>0</v>
      </c>
      <c r="F439" s="229"/>
      <c r="G439" s="230">
        <f>SUMIFS(N408:N414,G408:G414,"O",B408:B414,"AGUA Y SANEAMIENTO")</f>
        <v>0</v>
      </c>
      <c r="H439" s="231"/>
      <c r="I439" s="63">
        <f>COUNTIFS(G396:G399,"A",B396:B399,"FORTAMUN")</f>
        <v>0</v>
      </c>
      <c r="J439" s="230">
        <f>SUMIFS(N408:N414,G408:G414,"A",B408:B414,"AGUA Y SANEAMIENTO")</f>
        <v>0</v>
      </c>
      <c r="K439" s="232"/>
      <c r="L439" s="63">
        <f>COUNTIFS(G396:G399,"AC",B396:B399,"FORTAMUN")</f>
        <v>0</v>
      </c>
      <c r="M439" s="230">
        <f>SUMIFS(N399:N409,G399:G409,"AC",B399:B409,"AGUA Y SANEAMIENTO")</f>
        <v>0</v>
      </c>
      <c r="N439" s="232"/>
      <c r="O439" s="233"/>
      <c r="P439" s="234"/>
      <c r="Q439" s="235"/>
      <c r="R439" s="64"/>
      <c r="S439" s="236"/>
      <c r="T439" s="236"/>
    </row>
    <row r="440" spans="2:25" ht="15.75" thickBot="1" x14ac:dyDescent="0.3">
      <c r="D440" s="65" t="s">
        <v>73</v>
      </c>
      <c r="E440" s="237">
        <f>SUBTOTAL(9,E430:F439)</f>
        <v>0</v>
      </c>
      <c r="F440" s="238"/>
      <c r="G440" s="239">
        <f>SUBTOTAL(9,G430:H439)</f>
        <v>0</v>
      </c>
      <c r="H440" s="240"/>
      <c r="I440" s="66">
        <f>SUBTOTAL(9,I430:I439)</f>
        <v>0</v>
      </c>
      <c r="J440" s="239">
        <f>SUBTOTAL(9,J430:K439)</f>
        <v>0</v>
      </c>
      <c r="K440" s="240"/>
      <c r="L440" s="67">
        <f>SUBTOTAL(9,L430:L439)</f>
        <v>0</v>
      </c>
      <c r="M440" s="239">
        <f>SUBTOTAL(9,M430:N439)</f>
        <v>0</v>
      </c>
      <c r="N440" s="240"/>
      <c r="O440" s="67"/>
      <c r="P440" s="68"/>
      <c r="Q440" s="69"/>
      <c r="R440" s="70">
        <f>SUBTOTAL(9,R430:R439)</f>
        <v>1</v>
      </c>
      <c r="S440" s="239">
        <f>SUBTOTAL(9,S430:T439)</f>
        <v>39976</v>
      </c>
      <c r="T440" s="240"/>
    </row>
    <row r="444" spans="2:25" x14ac:dyDescent="0.25">
      <c r="B444" s="136"/>
      <c r="C444" s="241"/>
      <c r="D444" s="241"/>
      <c r="E444" s="146"/>
      <c r="F444" s="146"/>
      <c r="G444" s="146"/>
      <c r="H444" s="144"/>
      <c r="I444" s="242"/>
      <c r="J444" s="242"/>
      <c r="K444" s="242"/>
      <c r="L444" s="242"/>
      <c r="M444" s="142"/>
      <c r="N444" s="142"/>
      <c r="O444" s="242"/>
      <c r="P444" s="242"/>
      <c r="Q444" s="242"/>
      <c r="R444" s="242"/>
      <c r="S444" s="142"/>
      <c r="T444" s="142"/>
      <c r="U444" s="242"/>
      <c r="V444" s="242"/>
      <c r="W444" s="242"/>
      <c r="X444" s="242"/>
      <c r="Y444" s="242"/>
    </row>
    <row r="445" spans="2:25" x14ac:dyDescent="0.25">
      <c r="B445" s="136"/>
      <c r="C445" s="225"/>
      <c r="D445" s="225"/>
      <c r="E445" s="146"/>
      <c r="F445" s="146"/>
      <c r="G445" s="146"/>
      <c r="H445" s="144"/>
      <c r="I445" s="226"/>
      <c r="J445" s="226"/>
      <c r="K445" s="226"/>
      <c r="L445" s="226"/>
      <c r="M445" s="142"/>
      <c r="N445" s="142"/>
      <c r="O445" s="226"/>
      <c r="P445" s="226"/>
      <c r="Q445" s="226"/>
      <c r="R445" s="226"/>
      <c r="S445" s="142"/>
      <c r="T445" s="142"/>
      <c r="U445" s="226"/>
      <c r="V445" s="226"/>
      <c r="W445" s="226"/>
      <c r="X445" s="226"/>
      <c r="Y445" s="226"/>
    </row>
    <row r="446" spans="2:25" x14ac:dyDescent="0.25">
      <c r="B446" s="136"/>
      <c r="C446" s="225"/>
      <c r="D446" s="225"/>
      <c r="E446" s="146"/>
      <c r="F446" s="146"/>
      <c r="G446" s="146"/>
      <c r="H446" s="144"/>
      <c r="I446" s="226"/>
      <c r="J446" s="226"/>
      <c r="K446" s="226"/>
      <c r="L446" s="226"/>
      <c r="M446" s="142"/>
      <c r="N446" s="142"/>
      <c r="O446" s="226"/>
      <c r="P446" s="226"/>
      <c r="Q446" s="226"/>
      <c r="R446" s="226"/>
      <c r="S446" s="142"/>
      <c r="T446" s="142"/>
      <c r="U446" s="226"/>
      <c r="V446" s="226"/>
      <c r="W446" s="226"/>
      <c r="X446" s="226"/>
      <c r="Y446" s="226"/>
    </row>
    <row r="447" spans="2:25" x14ac:dyDescent="0.25">
      <c r="B447" s="136"/>
      <c r="C447" s="225"/>
      <c r="D447" s="225"/>
      <c r="E447" s="146"/>
      <c r="F447" s="146"/>
      <c r="G447" s="146"/>
      <c r="H447" s="144"/>
      <c r="I447" s="226"/>
      <c r="J447" s="226"/>
      <c r="K447" s="226"/>
      <c r="L447" s="226"/>
      <c r="M447" s="142"/>
      <c r="N447" s="142"/>
      <c r="O447" s="226"/>
      <c r="P447" s="226"/>
      <c r="Q447" s="226"/>
      <c r="R447" s="226"/>
      <c r="S447" s="142"/>
      <c r="T447" s="142"/>
      <c r="U447" s="226"/>
      <c r="V447" s="226"/>
      <c r="W447" s="226"/>
      <c r="X447" s="226"/>
      <c r="Y447" s="226"/>
    </row>
    <row r="448" spans="2:25" x14ac:dyDescent="0.25">
      <c r="B448" s="136"/>
      <c r="C448" s="225"/>
      <c r="D448" s="225"/>
      <c r="E448" s="146"/>
      <c r="F448" s="146"/>
      <c r="G448" s="146"/>
      <c r="H448" s="144"/>
      <c r="I448" s="226"/>
      <c r="J448" s="226"/>
      <c r="K448" s="226"/>
      <c r="L448" s="226"/>
      <c r="M448" s="142"/>
      <c r="N448" s="142"/>
      <c r="O448" s="226"/>
      <c r="P448" s="226"/>
      <c r="Q448" s="226"/>
      <c r="R448" s="226"/>
      <c r="S448" s="142"/>
      <c r="T448" s="142"/>
      <c r="U448" s="226"/>
      <c r="V448" s="226"/>
      <c r="W448" s="226"/>
      <c r="X448" s="226"/>
      <c r="Y448" s="226"/>
    </row>
    <row r="449" spans="2:25" x14ac:dyDescent="0.25">
      <c r="B449" s="136"/>
      <c r="C449" s="225"/>
      <c r="D449" s="225"/>
      <c r="E449" s="146"/>
      <c r="F449" s="146"/>
      <c r="G449" s="146"/>
      <c r="H449" s="144"/>
      <c r="I449" s="226"/>
      <c r="J449" s="226"/>
      <c r="K449" s="226"/>
      <c r="L449" s="226"/>
      <c r="M449" s="142"/>
      <c r="N449" s="142"/>
      <c r="O449" s="226"/>
      <c r="P449" s="226"/>
      <c r="Q449" s="226"/>
      <c r="R449" s="226"/>
      <c r="S449" s="142"/>
      <c r="T449" s="142"/>
      <c r="U449" s="226"/>
      <c r="V449" s="226"/>
      <c r="W449" s="226"/>
      <c r="X449" s="226"/>
      <c r="Y449" s="226"/>
    </row>
    <row r="450" spans="2:25" x14ac:dyDescent="0.25">
      <c r="B450" s="136"/>
      <c r="C450" s="225"/>
      <c r="D450" s="225"/>
      <c r="E450" s="146"/>
      <c r="F450" s="146"/>
      <c r="G450" s="146"/>
      <c r="H450" s="144"/>
      <c r="I450" s="226"/>
      <c r="J450" s="226"/>
      <c r="K450" s="226"/>
      <c r="L450" s="226"/>
      <c r="M450" s="142"/>
      <c r="N450" s="142"/>
      <c r="O450" s="226"/>
      <c r="P450" s="226"/>
      <c r="Q450" s="226"/>
      <c r="R450" s="226"/>
      <c r="S450" s="142"/>
      <c r="T450" s="142"/>
      <c r="U450" s="226"/>
      <c r="V450" s="226"/>
      <c r="W450" s="226"/>
      <c r="X450" s="226"/>
      <c r="Y450" s="226"/>
    </row>
    <row r="451" spans="2:25" x14ac:dyDescent="0.25">
      <c r="B451" s="136"/>
      <c r="C451" s="225"/>
      <c r="D451" s="225"/>
      <c r="E451" s="146"/>
      <c r="F451" s="146"/>
      <c r="G451" s="146"/>
      <c r="H451" s="144"/>
      <c r="I451" s="226"/>
      <c r="J451" s="226"/>
      <c r="K451" s="226"/>
      <c r="L451" s="226"/>
      <c r="M451" s="142"/>
      <c r="N451" s="142"/>
      <c r="O451" s="226"/>
      <c r="P451" s="226"/>
      <c r="Q451" s="226"/>
      <c r="R451" s="226"/>
      <c r="S451" s="142"/>
      <c r="T451" s="142"/>
      <c r="U451" s="226"/>
      <c r="V451" s="226"/>
      <c r="W451" s="226"/>
      <c r="X451" s="226"/>
      <c r="Y451" s="226"/>
    </row>
    <row r="452" spans="2:25" x14ac:dyDescent="0.25">
      <c r="B452" s="136"/>
      <c r="C452" s="225"/>
      <c r="D452" s="225"/>
      <c r="E452" s="146"/>
      <c r="F452" s="146"/>
      <c r="G452" s="146"/>
      <c r="H452" s="144"/>
      <c r="I452" s="226"/>
      <c r="J452" s="226"/>
      <c r="K452" s="226"/>
      <c r="L452" s="226"/>
      <c r="M452" s="142"/>
      <c r="N452" s="142"/>
      <c r="O452" s="226"/>
      <c r="P452" s="226"/>
      <c r="Q452" s="226"/>
      <c r="R452" s="226"/>
      <c r="S452" s="142"/>
      <c r="T452" s="142"/>
      <c r="U452" s="226"/>
      <c r="V452" s="226"/>
      <c r="W452" s="226"/>
      <c r="X452" s="226"/>
      <c r="Y452" s="226"/>
    </row>
    <row r="453" spans="2:25" x14ac:dyDescent="0.25">
      <c r="B453" s="136"/>
      <c r="C453" s="225"/>
      <c r="D453" s="225"/>
      <c r="E453" s="146"/>
      <c r="F453" s="146"/>
      <c r="G453" s="146"/>
      <c r="H453" s="144"/>
      <c r="I453" s="226"/>
      <c r="J453" s="226"/>
      <c r="K453" s="226"/>
      <c r="L453" s="226"/>
      <c r="M453" s="142"/>
      <c r="N453" s="142"/>
      <c r="O453" s="226"/>
      <c r="P453" s="226"/>
      <c r="Q453" s="226"/>
      <c r="R453" s="226"/>
      <c r="S453" s="142"/>
      <c r="T453" s="142"/>
      <c r="U453" s="226"/>
      <c r="V453" s="226"/>
      <c r="W453" s="226"/>
      <c r="X453" s="226"/>
      <c r="Y453" s="226"/>
    </row>
    <row r="454" spans="2:25" x14ac:dyDescent="0.25">
      <c r="B454" s="136"/>
      <c r="C454" s="225"/>
      <c r="D454" s="225"/>
      <c r="E454" s="146"/>
      <c r="F454" s="146"/>
      <c r="G454" s="146"/>
      <c r="H454" s="144"/>
      <c r="I454" s="226"/>
      <c r="J454" s="226"/>
      <c r="K454" s="226"/>
      <c r="L454" s="226"/>
      <c r="M454" s="142"/>
      <c r="N454" s="142"/>
      <c r="O454" s="226"/>
      <c r="P454" s="226"/>
      <c r="Q454" s="226"/>
      <c r="R454" s="226"/>
      <c r="S454" s="142"/>
      <c r="T454" s="142"/>
      <c r="U454" s="226"/>
      <c r="V454" s="226"/>
      <c r="W454" s="226"/>
      <c r="X454" s="226"/>
      <c r="Y454" s="226"/>
    </row>
    <row r="455" spans="2:25" x14ac:dyDescent="0.25">
      <c r="B455" s="136"/>
      <c r="C455" s="225"/>
      <c r="D455" s="225"/>
      <c r="E455" s="146"/>
      <c r="F455" s="146"/>
      <c r="G455" s="146"/>
      <c r="H455" s="144"/>
      <c r="I455" s="226"/>
      <c r="J455" s="226"/>
      <c r="K455" s="226"/>
      <c r="L455" s="226"/>
      <c r="M455" s="142"/>
      <c r="N455" s="142"/>
      <c r="O455" s="226"/>
      <c r="P455" s="226"/>
      <c r="Q455" s="226"/>
      <c r="R455" s="226"/>
      <c r="S455" s="142"/>
      <c r="T455" s="142"/>
      <c r="U455" s="226"/>
      <c r="V455" s="226"/>
      <c r="W455" s="226"/>
      <c r="X455" s="226"/>
      <c r="Y455" s="226"/>
    </row>
    <row r="456" spans="2:25" x14ac:dyDescent="0.25">
      <c r="B456" s="136"/>
      <c r="C456" s="225"/>
      <c r="D456" s="225"/>
      <c r="E456" s="146"/>
      <c r="F456" s="146"/>
      <c r="G456" s="146"/>
      <c r="H456" s="144"/>
      <c r="I456" s="226"/>
      <c r="J456" s="226"/>
      <c r="K456" s="226"/>
      <c r="L456" s="226"/>
      <c r="M456" s="142"/>
      <c r="N456" s="142"/>
      <c r="O456" s="226"/>
      <c r="P456" s="226"/>
      <c r="Q456" s="226"/>
      <c r="R456" s="226"/>
      <c r="S456" s="142"/>
      <c r="T456" s="142"/>
      <c r="U456" s="226"/>
      <c r="V456" s="226"/>
      <c r="W456" s="226"/>
      <c r="X456" s="226"/>
      <c r="Y456" s="226"/>
    </row>
    <row r="457" spans="2:25" x14ac:dyDescent="0.25">
      <c r="B457" s="136"/>
      <c r="C457" s="225"/>
      <c r="D457" s="225"/>
      <c r="E457" s="146"/>
      <c r="F457" s="146"/>
      <c r="G457" s="146"/>
      <c r="H457" s="144"/>
      <c r="I457" s="226"/>
      <c r="J457" s="226"/>
      <c r="K457" s="226"/>
      <c r="L457" s="226"/>
      <c r="M457" s="142"/>
      <c r="N457" s="142"/>
      <c r="O457" s="226"/>
      <c r="P457" s="226"/>
      <c r="Q457" s="226"/>
      <c r="R457" s="226"/>
      <c r="S457" s="142"/>
      <c r="T457" s="142"/>
      <c r="U457" s="226"/>
      <c r="V457" s="226"/>
      <c r="W457" s="226"/>
      <c r="X457" s="226"/>
      <c r="Y457" s="226"/>
    </row>
    <row r="458" spans="2:25" x14ac:dyDescent="0.25">
      <c r="B458" s="136"/>
      <c r="C458" s="225"/>
      <c r="D458" s="225"/>
      <c r="E458" s="146"/>
      <c r="F458" s="146"/>
      <c r="G458" s="146"/>
      <c r="H458" s="144"/>
      <c r="I458" s="226"/>
      <c r="J458" s="226"/>
      <c r="K458" s="226"/>
      <c r="L458" s="226"/>
      <c r="M458" s="142"/>
      <c r="N458" s="142"/>
      <c r="O458" s="226"/>
      <c r="P458" s="226"/>
      <c r="Q458" s="226"/>
      <c r="R458" s="226"/>
      <c r="S458" s="142"/>
      <c r="T458" s="142"/>
      <c r="U458" s="226"/>
      <c r="V458" s="226"/>
      <c r="W458" s="226"/>
      <c r="X458" s="226"/>
      <c r="Y458" s="226"/>
    </row>
    <row r="459" spans="2:25" x14ac:dyDescent="0.25">
      <c r="B459" s="136"/>
      <c r="C459" s="225"/>
      <c r="D459" s="225"/>
      <c r="E459" s="146"/>
      <c r="F459" s="146"/>
      <c r="G459" s="146"/>
      <c r="H459" s="144"/>
      <c r="I459" s="226"/>
      <c r="J459" s="226"/>
      <c r="K459" s="226"/>
      <c r="L459" s="226"/>
      <c r="M459" s="142"/>
      <c r="N459" s="142"/>
      <c r="O459" s="226"/>
      <c r="P459" s="226"/>
      <c r="Q459" s="226"/>
      <c r="R459" s="226"/>
      <c r="S459" s="142"/>
      <c r="T459" s="142"/>
      <c r="U459" s="226"/>
      <c r="V459" s="226"/>
      <c r="W459" s="226"/>
      <c r="X459" s="226"/>
      <c r="Y459" s="226"/>
    </row>
    <row r="460" spans="2:25" x14ac:dyDescent="0.25">
      <c r="B460" s="136"/>
      <c r="C460" s="225"/>
      <c r="D460" s="225"/>
      <c r="E460" s="146"/>
      <c r="F460" s="146"/>
      <c r="G460" s="146"/>
      <c r="H460" s="144"/>
      <c r="I460" s="226"/>
      <c r="J460" s="226"/>
      <c r="K460" s="226"/>
      <c r="L460" s="226"/>
      <c r="M460" s="142"/>
      <c r="N460" s="142"/>
      <c r="O460" s="226"/>
      <c r="P460" s="226"/>
      <c r="Q460" s="226"/>
      <c r="R460" s="226"/>
      <c r="S460" s="142"/>
      <c r="T460" s="142"/>
      <c r="U460" s="226"/>
      <c r="V460" s="226"/>
      <c r="W460" s="226"/>
      <c r="X460" s="226"/>
      <c r="Y460" s="226"/>
    </row>
    <row r="461" spans="2:25" x14ac:dyDescent="0.25">
      <c r="B461" s="136"/>
      <c r="C461" s="225"/>
      <c r="D461" s="225"/>
      <c r="E461" s="146"/>
      <c r="F461" s="146"/>
      <c r="G461" s="146"/>
      <c r="H461" s="144"/>
      <c r="I461" s="226"/>
      <c r="J461" s="226"/>
      <c r="K461" s="226"/>
      <c r="L461" s="226"/>
      <c r="M461" s="142"/>
      <c r="N461" s="142"/>
      <c r="O461" s="226"/>
      <c r="P461" s="226"/>
      <c r="Q461" s="226"/>
      <c r="R461" s="226"/>
      <c r="S461" s="142"/>
      <c r="T461" s="142"/>
      <c r="U461" s="226"/>
      <c r="V461" s="226"/>
      <c r="W461" s="226"/>
      <c r="X461" s="226"/>
      <c r="Y461" s="226"/>
    </row>
    <row r="462" spans="2:25" x14ac:dyDescent="0.25">
      <c r="B462" s="136"/>
      <c r="C462" s="225"/>
      <c r="D462" s="225"/>
      <c r="E462" s="146"/>
      <c r="F462" s="146"/>
      <c r="G462" s="146"/>
      <c r="H462" s="144"/>
      <c r="I462" s="226"/>
      <c r="J462" s="226"/>
      <c r="K462" s="226"/>
      <c r="L462" s="226"/>
      <c r="M462" s="142"/>
      <c r="N462" s="142"/>
      <c r="O462" s="226"/>
      <c r="P462" s="226"/>
      <c r="Q462" s="226"/>
      <c r="R462" s="226"/>
      <c r="S462" s="142"/>
      <c r="T462" s="142"/>
      <c r="U462" s="226"/>
      <c r="V462" s="226"/>
      <c r="W462" s="226"/>
      <c r="X462" s="226"/>
      <c r="Y462" s="226"/>
    </row>
    <row r="463" spans="2:25" x14ac:dyDescent="0.25">
      <c r="B463" s="136"/>
      <c r="C463" s="225"/>
      <c r="D463" s="225"/>
      <c r="E463" s="146"/>
      <c r="F463" s="146"/>
      <c r="G463" s="146"/>
      <c r="H463" s="144"/>
      <c r="I463" s="226"/>
      <c r="J463" s="226"/>
      <c r="K463" s="226"/>
      <c r="L463" s="226"/>
      <c r="M463" s="142"/>
      <c r="N463" s="142"/>
      <c r="O463" s="226"/>
      <c r="P463" s="226"/>
      <c r="Q463" s="226"/>
      <c r="R463" s="226"/>
      <c r="S463" s="142"/>
      <c r="T463" s="142"/>
      <c r="U463" s="226"/>
      <c r="V463" s="226"/>
      <c r="W463" s="226"/>
      <c r="X463" s="226"/>
      <c r="Y463" s="226"/>
    </row>
    <row r="464" spans="2:25" x14ac:dyDescent="0.25">
      <c r="B464" s="136"/>
      <c r="C464" s="225"/>
      <c r="D464" s="225"/>
      <c r="E464" s="146"/>
      <c r="F464" s="146"/>
      <c r="G464" s="146"/>
      <c r="H464" s="144"/>
      <c r="I464" s="226"/>
      <c r="J464" s="226"/>
      <c r="K464" s="226"/>
      <c r="L464" s="226"/>
      <c r="M464" s="142"/>
      <c r="N464" s="142"/>
      <c r="O464" s="226"/>
      <c r="P464" s="226"/>
      <c r="Q464" s="226"/>
      <c r="R464" s="226"/>
      <c r="S464" s="142"/>
      <c r="T464" s="142"/>
      <c r="U464" s="226"/>
      <c r="V464" s="226"/>
      <c r="W464" s="226"/>
      <c r="X464" s="226"/>
      <c r="Y464" s="226"/>
    </row>
    <row r="465" spans="1:25" x14ac:dyDescent="0.25">
      <c r="B465" s="136"/>
      <c r="C465" s="225"/>
      <c r="D465" s="225"/>
      <c r="E465" s="146"/>
      <c r="F465" s="146"/>
      <c r="G465" s="146"/>
      <c r="H465" s="144"/>
      <c r="I465" s="226"/>
      <c r="J465" s="226"/>
      <c r="K465" s="226"/>
      <c r="L465" s="226"/>
      <c r="M465" s="142"/>
      <c r="N465" s="142"/>
      <c r="O465" s="226"/>
      <c r="P465" s="226"/>
      <c r="Q465" s="226"/>
      <c r="R465" s="226"/>
      <c r="S465" s="142"/>
      <c r="T465" s="142"/>
      <c r="U465" s="226"/>
      <c r="V465" s="226"/>
      <c r="W465" s="226"/>
      <c r="X465" s="226"/>
      <c r="Y465" s="226"/>
    </row>
    <row r="466" spans="1:25" x14ac:dyDescent="0.25">
      <c r="B466" s="136"/>
      <c r="C466" s="225"/>
      <c r="D466" s="225"/>
      <c r="E466" s="146"/>
      <c r="F466" s="146"/>
      <c r="G466" s="146"/>
      <c r="H466" s="144"/>
      <c r="I466" s="226"/>
      <c r="J466" s="226"/>
      <c r="K466" s="226"/>
      <c r="L466" s="226"/>
      <c r="M466" s="142"/>
      <c r="N466" s="142"/>
      <c r="O466" s="226"/>
      <c r="P466" s="226"/>
      <c r="Q466" s="226"/>
      <c r="R466" s="226"/>
      <c r="S466" s="142"/>
      <c r="T466" s="142"/>
      <c r="U466" s="226"/>
      <c r="V466" s="226"/>
      <c r="W466" s="226"/>
      <c r="X466" s="226"/>
      <c r="Y466" s="226"/>
    </row>
    <row r="467" spans="1:25" x14ac:dyDescent="0.25">
      <c r="B467" s="136"/>
      <c r="C467" s="225"/>
      <c r="D467" s="225"/>
      <c r="E467" s="146"/>
      <c r="F467" s="146"/>
      <c r="G467" s="146"/>
      <c r="H467" s="144"/>
      <c r="I467" s="226"/>
      <c r="J467" s="226"/>
      <c r="K467" s="226"/>
      <c r="L467" s="226"/>
      <c r="M467" s="142"/>
      <c r="N467" s="142"/>
      <c r="O467" s="226"/>
      <c r="P467" s="226"/>
      <c r="Q467" s="226"/>
      <c r="R467" s="226"/>
      <c r="S467" s="142"/>
      <c r="T467" s="142"/>
      <c r="U467" s="226"/>
      <c r="V467" s="226"/>
      <c r="W467" s="226"/>
      <c r="X467" s="226"/>
      <c r="Y467" s="226"/>
    </row>
    <row r="468" spans="1:25" ht="20.25" x14ac:dyDescent="0.25">
      <c r="A468" s="311" t="s">
        <v>0</v>
      </c>
      <c r="B468" s="312"/>
      <c r="C468" s="312"/>
      <c r="D468" s="312"/>
      <c r="E468" s="312"/>
      <c r="F468" s="312"/>
      <c r="G468" s="312"/>
      <c r="H468" s="312"/>
      <c r="I468" s="312"/>
      <c r="J468" s="312"/>
      <c r="K468" s="312"/>
      <c r="L468" s="312"/>
      <c r="M468" s="312"/>
      <c r="N468" s="312"/>
      <c r="O468" s="312"/>
      <c r="P468" s="312"/>
      <c r="Q468" s="312"/>
      <c r="R468" s="312"/>
      <c r="S468" s="312"/>
      <c r="T468" s="312"/>
      <c r="U468" s="312"/>
      <c r="V468" s="312"/>
      <c r="W468" s="312"/>
      <c r="X468" s="312"/>
      <c r="Y468" s="313"/>
    </row>
    <row r="469" spans="1:25" x14ac:dyDescent="0.25">
      <c r="A469" s="149"/>
      <c r="B469" s="150"/>
      <c r="C469" s="150"/>
      <c r="D469" s="150"/>
      <c r="E469" s="150"/>
      <c r="F469" s="150"/>
      <c r="G469" s="150"/>
      <c r="H469" s="150"/>
      <c r="I469" s="150"/>
      <c r="J469" s="150"/>
      <c r="K469" s="150"/>
      <c r="L469" s="150"/>
      <c r="M469" s="150"/>
      <c r="N469" s="150"/>
      <c r="O469" s="150"/>
      <c r="P469" s="150"/>
      <c r="Q469" s="150"/>
      <c r="R469" s="150"/>
      <c r="S469" s="150"/>
      <c r="T469" s="150"/>
      <c r="U469" s="150"/>
      <c r="V469" s="150"/>
      <c r="W469" s="150"/>
      <c r="X469" s="150"/>
      <c r="Y469" s="151"/>
    </row>
    <row r="470" spans="1:25" ht="15.75" x14ac:dyDescent="0.25">
      <c r="A470" s="314" t="s">
        <v>286</v>
      </c>
      <c r="B470" s="315"/>
      <c r="C470" s="315"/>
      <c r="D470" s="315"/>
      <c r="E470" s="315"/>
      <c r="F470" s="315"/>
      <c r="G470" s="315"/>
      <c r="H470" s="315"/>
      <c r="I470" s="315"/>
      <c r="J470" s="315"/>
      <c r="K470" s="315"/>
      <c r="L470" s="315"/>
      <c r="M470" s="315"/>
      <c r="N470" s="315"/>
      <c r="O470" s="315"/>
      <c r="P470" s="315"/>
      <c r="Q470" s="315"/>
      <c r="R470" s="315"/>
      <c r="S470" s="315"/>
      <c r="T470" s="315"/>
      <c r="U470" s="315"/>
      <c r="V470" s="315"/>
      <c r="W470" s="315"/>
      <c r="X470" s="315"/>
      <c r="Y470" s="316"/>
    </row>
    <row r="471" spans="1:25" ht="15.75" x14ac:dyDescent="0.25">
      <c r="A471" s="152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317"/>
      <c r="Y471" s="318"/>
    </row>
    <row r="472" spans="1:25" x14ac:dyDescent="0.25">
      <c r="A472" s="319"/>
      <c r="B472" s="320"/>
      <c r="C472" s="320"/>
      <c r="D472" s="320"/>
      <c r="E472" s="320"/>
      <c r="F472" s="320"/>
      <c r="G472" s="320"/>
      <c r="H472" s="320"/>
      <c r="I472" s="320"/>
      <c r="J472" s="320"/>
      <c r="K472" s="320"/>
      <c r="L472" s="320"/>
      <c r="M472" s="320"/>
      <c r="N472" s="320"/>
      <c r="O472" s="148"/>
      <c r="P472" s="148"/>
      <c r="Q472" s="321" t="s">
        <v>197</v>
      </c>
      <c r="R472" s="321"/>
      <c r="S472" s="321"/>
      <c r="T472" s="321"/>
      <c r="U472" s="321"/>
      <c r="V472" s="321"/>
      <c r="W472" s="321"/>
      <c r="X472" s="321"/>
      <c r="Y472" s="322"/>
    </row>
    <row r="475" spans="1:25" x14ac:dyDescent="0.25">
      <c r="A475" s="287" t="s">
        <v>1</v>
      </c>
      <c r="B475" s="287"/>
      <c r="C475" s="323" t="s">
        <v>126</v>
      </c>
      <c r="D475" s="324"/>
      <c r="E475" s="324"/>
      <c r="F475" s="324"/>
      <c r="G475" s="324"/>
      <c r="H475" s="324"/>
      <c r="I475" s="324"/>
      <c r="J475" s="324"/>
      <c r="K475" s="324"/>
      <c r="L475" s="324"/>
      <c r="M475" s="324"/>
      <c r="N475" s="324"/>
      <c r="O475" s="324"/>
      <c r="P475" s="324"/>
      <c r="Q475" s="325"/>
      <c r="R475" s="326" t="s">
        <v>2</v>
      </c>
      <c r="S475" s="327"/>
      <c r="T475" s="327"/>
      <c r="U475" s="327"/>
      <c r="V475" s="327"/>
      <c r="W475" s="327"/>
      <c r="X475" s="327"/>
      <c r="Y475" s="328"/>
    </row>
    <row r="476" spans="1:25" x14ac:dyDescent="0.25">
      <c r="A476" s="287" t="s">
        <v>3</v>
      </c>
      <c r="B476" s="287"/>
      <c r="C476" s="288" t="s">
        <v>95</v>
      </c>
      <c r="D476" s="289"/>
      <c r="E476" s="289"/>
      <c r="F476" s="289"/>
      <c r="G476" s="289"/>
      <c r="H476" s="289"/>
      <c r="I476" s="289"/>
      <c r="J476" s="289"/>
      <c r="K476" s="289"/>
      <c r="L476" s="289"/>
      <c r="M476" s="289"/>
      <c r="N476" s="289"/>
      <c r="O476" s="289"/>
      <c r="P476" s="289"/>
      <c r="Q476" s="290"/>
      <c r="R476" s="305" t="s">
        <v>4</v>
      </c>
      <c r="S476" s="306"/>
      <c r="T476" s="291" t="s">
        <v>96</v>
      </c>
      <c r="U476" s="292"/>
      <c r="V476" s="292"/>
      <c r="W476" s="292"/>
      <c r="X476" s="292"/>
      <c r="Y476" s="293"/>
    </row>
    <row r="477" spans="1:25" ht="15" customHeight="1" x14ac:dyDescent="0.25">
      <c r="A477" s="287" t="s">
        <v>6</v>
      </c>
      <c r="B477" s="287"/>
      <c r="C477" s="288" t="s">
        <v>83</v>
      </c>
      <c r="D477" s="289"/>
      <c r="E477" s="289"/>
      <c r="F477" s="289"/>
      <c r="G477" s="289"/>
      <c r="H477" s="289"/>
      <c r="I477" s="289"/>
      <c r="J477" s="289"/>
      <c r="K477" s="289"/>
      <c r="L477" s="289"/>
      <c r="M477" s="289"/>
      <c r="N477" s="289"/>
      <c r="O477" s="289"/>
      <c r="P477" s="289"/>
      <c r="Q477" s="290"/>
      <c r="R477" s="307" t="s">
        <v>7</v>
      </c>
      <c r="S477" s="308"/>
      <c r="T477" s="291" t="s">
        <v>97</v>
      </c>
      <c r="U477" s="292"/>
      <c r="V477" s="292"/>
      <c r="W477" s="292"/>
      <c r="X477" s="292"/>
      <c r="Y477" s="293"/>
    </row>
    <row r="478" spans="1:25" ht="15" customHeight="1" x14ac:dyDescent="0.25">
      <c r="A478" s="287" t="s">
        <v>9</v>
      </c>
      <c r="B478" s="287"/>
      <c r="C478" s="288" t="s">
        <v>163</v>
      </c>
      <c r="D478" s="289"/>
      <c r="E478" s="289"/>
      <c r="F478" s="289"/>
      <c r="G478" s="289"/>
      <c r="H478" s="289"/>
      <c r="I478" s="289"/>
      <c r="J478" s="289"/>
      <c r="K478" s="289"/>
      <c r="L478" s="289"/>
      <c r="M478" s="289"/>
      <c r="N478" s="289"/>
      <c r="O478" s="289"/>
      <c r="P478" s="289"/>
      <c r="Q478" s="290"/>
      <c r="R478" s="307" t="s">
        <v>10</v>
      </c>
      <c r="S478" s="308"/>
      <c r="T478" s="291" t="s">
        <v>98</v>
      </c>
      <c r="U478" s="292"/>
      <c r="V478" s="292"/>
      <c r="W478" s="292"/>
      <c r="X478" s="292"/>
      <c r="Y478" s="293"/>
    </row>
    <row r="479" spans="1:25" ht="16.5" customHeight="1" x14ac:dyDescent="0.25">
      <c r="A479" s="287" t="s">
        <v>11</v>
      </c>
      <c r="B479" s="287"/>
      <c r="C479" s="337" t="s">
        <v>164</v>
      </c>
      <c r="D479" s="344"/>
      <c r="E479" s="344"/>
      <c r="F479" s="344"/>
      <c r="G479" s="344"/>
      <c r="H479" s="344"/>
      <c r="I479" s="344"/>
      <c r="J479" s="344"/>
      <c r="K479" s="344"/>
      <c r="L479" s="344"/>
      <c r="M479" s="344"/>
      <c r="N479" s="344"/>
      <c r="O479" s="344"/>
      <c r="P479" s="344"/>
      <c r="Q479" s="345"/>
      <c r="R479" s="3" t="s">
        <v>12</v>
      </c>
      <c r="S479" s="4"/>
      <c r="T479" s="291" t="s">
        <v>271</v>
      </c>
      <c r="U479" s="292"/>
      <c r="V479" s="292"/>
      <c r="W479" s="292"/>
      <c r="X479" s="292"/>
      <c r="Y479" s="293"/>
    </row>
    <row r="480" spans="1:25" x14ac:dyDescent="0.25">
      <c r="A480" s="294" t="s">
        <v>13</v>
      </c>
      <c r="B480" s="294"/>
      <c r="C480" s="288" t="s">
        <v>165</v>
      </c>
      <c r="D480" s="289"/>
      <c r="E480" s="289"/>
      <c r="F480" s="289"/>
      <c r="G480" s="289"/>
      <c r="H480" s="289"/>
      <c r="I480" s="289"/>
      <c r="J480" s="289"/>
      <c r="K480" s="289"/>
      <c r="L480" s="289"/>
      <c r="M480" s="289"/>
      <c r="N480" s="289"/>
      <c r="O480" s="289"/>
      <c r="P480" s="289"/>
      <c r="Q480" s="290"/>
      <c r="R480" s="295" t="s">
        <v>14</v>
      </c>
      <c r="S480" s="296"/>
      <c r="T480" s="297" t="s">
        <v>273</v>
      </c>
      <c r="U480" s="298"/>
      <c r="V480" s="298"/>
      <c r="W480" s="298"/>
      <c r="X480" s="298"/>
      <c r="Y480" s="299"/>
    </row>
    <row r="481" spans="1:25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</row>
    <row r="482" spans="1:25" ht="26.25" customHeight="1" x14ac:dyDescent="0.25">
      <c r="A482" s="264" t="s">
        <v>15</v>
      </c>
      <c r="B482" s="261" t="s">
        <v>16</v>
      </c>
      <c r="C482" s="263"/>
      <c r="D482" s="278" t="s">
        <v>17</v>
      </c>
      <c r="E482" s="280" t="s">
        <v>18</v>
      </c>
      <c r="F482" s="300" t="s">
        <v>19</v>
      </c>
      <c r="G482" s="278" t="s">
        <v>20</v>
      </c>
      <c r="H482" s="280" t="s">
        <v>21</v>
      </c>
      <c r="I482" s="280" t="s">
        <v>22</v>
      </c>
      <c r="J482" s="280"/>
      <c r="K482" s="261" t="s">
        <v>23</v>
      </c>
      <c r="L482" s="262"/>
      <c r="M482" s="262"/>
      <c r="N482" s="262"/>
      <c r="O482" s="262"/>
      <c r="P482" s="263"/>
      <c r="Q482" s="284" t="s">
        <v>24</v>
      </c>
      <c r="R482" s="284"/>
      <c r="S482" s="284" t="s">
        <v>25</v>
      </c>
      <c r="T482" s="284"/>
      <c r="U482" s="301" t="s">
        <v>26</v>
      </c>
      <c r="V482" s="221" t="s">
        <v>27</v>
      </c>
      <c r="W482" s="221" t="s">
        <v>27</v>
      </c>
      <c r="X482" s="221" t="s">
        <v>27</v>
      </c>
      <c r="Y482" s="303" t="s">
        <v>28</v>
      </c>
    </row>
    <row r="483" spans="1:25" ht="24" x14ac:dyDescent="0.25">
      <c r="A483" s="264"/>
      <c r="B483" s="132" t="s">
        <v>29</v>
      </c>
      <c r="C483" s="132" t="s">
        <v>30</v>
      </c>
      <c r="D483" s="279"/>
      <c r="E483" s="280"/>
      <c r="F483" s="300"/>
      <c r="G483" s="279"/>
      <c r="H483" s="280"/>
      <c r="I483" s="129" t="s">
        <v>31</v>
      </c>
      <c r="J483" s="10" t="s">
        <v>32</v>
      </c>
      <c r="K483" s="269" t="s">
        <v>33</v>
      </c>
      <c r="L483" s="270"/>
      <c r="M483" s="286"/>
      <c r="N483" s="269" t="s">
        <v>34</v>
      </c>
      <c r="O483" s="270"/>
      <c r="P483" s="286"/>
      <c r="Q483" s="27" t="s">
        <v>35</v>
      </c>
      <c r="R483" s="27" t="s">
        <v>36</v>
      </c>
      <c r="S483" s="27" t="s">
        <v>123</v>
      </c>
      <c r="T483" s="27" t="s">
        <v>124</v>
      </c>
      <c r="U483" s="302"/>
      <c r="V483" s="220" t="s">
        <v>37</v>
      </c>
      <c r="W483" s="220" t="s">
        <v>38</v>
      </c>
      <c r="X483" s="220" t="s">
        <v>39</v>
      </c>
      <c r="Y483" s="304"/>
    </row>
    <row r="484" spans="1:25" ht="24" x14ac:dyDescent="0.25">
      <c r="A484" s="128"/>
      <c r="B484" s="132"/>
      <c r="C484" s="132"/>
      <c r="D484" s="131"/>
      <c r="E484" s="132"/>
      <c r="F484" s="133"/>
      <c r="G484" s="131"/>
      <c r="H484" s="132"/>
      <c r="I484" s="129"/>
      <c r="J484" s="10"/>
      <c r="K484" s="132" t="s">
        <v>40</v>
      </c>
      <c r="L484" s="132" t="s">
        <v>41</v>
      </c>
      <c r="M484" s="132" t="s">
        <v>42</v>
      </c>
      <c r="N484" s="132" t="s">
        <v>40</v>
      </c>
      <c r="O484" s="132" t="s">
        <v>41</v>
      </c>
      <c r="P484" s="132" t="s">
        <v>42</v>
      </c>
      <c r="Q484" s="132"/>
      <c r="R484" s="132"/>
      <c r="S484" s="132"/>
      <c r="T484" s="132"/>
      <c r="U484" s="131"/>
      <c r="V484" s="14"/>
      <c r="W484" s="14"/>
      <c r="X484" s="14"/>
      <c r="Y484" s="134"/>
    </row>
    <row r="485" spans="1:25" s="85" customFormat="1" x14ac:dyDescent="0.25">
      <c r="A485" s="16">
        <v>1</v>
      </c>
      <c r="B485" s="16"/>
      <c r="C485" s="17"/>
      <c r="D485" s="17"/>
      <c r="E485" s="17"/>
      <c r="F485" s="18"/>
      <c r="G485" s="16"/>
      <c r="H485" s="18"/>
      <c r="I485" s="18"/>
      <c r="J485" s="18"/>
      <c r="K485" s="19"/>
      <c r="L485" s="19"/>
      <c r="M485" s="19"/>
      <c r="N485" s="19"/>
      <c r="O485" s="19"/>
      <c r="P485" s="19"/>
      <c r="Q485" s="20"/>
      <c r="R485" s="16"/>
      <c r="S485" s="21"/>
      <c r="T485" s="21"/>
      <c r="U485" s="22"/>
      <c r="V485" s="23">
        <f>IFERROR((J485/I485)*100,0)</f>
        <v>0</v>
      </c>
      <c r="W485" s="23">
        <f>IFERROR((S485/T485)*100,0)</f>
        <v>0</v>
      </c>
      <c r="X485" s="23">
        <f>IFERROR(((N485+O485+P485)/(K485+L485+M485))*100,0)</f>
        <v>0</v>
      </c>
      <c r="Y485" s="24"/>
    </row>
    <row r="486" spans="1:25" s="85" customFormat="1" x14ac:dyDescent="0.25">
      <c r="A486" s="16">
        <v>2</v>
      </c>
      <c r="B486" s="16"/>
      <c r="C486" s="17"/>
      <c r="D486" s="17"/>
      <c r="E486" s="17"/>
      <c r="F486" s="18"/>
      <c r="G486" s="16"/>
      <c r="H486" s="18"/>
      <c r="I486" s="18"/>
      <c r="J486" s="18"/>
      <c r="K486" s="19"/>
      <c r="L486" s="19"/>
      <c r="M486" s="19"/>
      <c r="N486" s="19"/>
      <c r="O486" s="19"/>
      <c r="P486" s="19"/>
      <c r="Q486" s="20"/>
      <c r="R486" s="16"/>
      <c r="S486" s="21"/>
      <c r="T486" s="21"/>
      <c r="U486" s="22"/>
      <c r="V486" s="23">
        <f>IFERROR((J486/I486)*100,0)</f>
        <v>0</v>
      </c>
      <c r="W486" s="23">
        <f>IFERROR((S486/T486)*100,0)</f>
        <v>0</v>
      </c>
      <c r="X486" s="23">
        <f>IFERROR(((N486+O486+P486)/(K486+L486+M486))*100,0)</f>
        <v>0</v>
      </c>
      <c r="Y486" s="24"/>
    </row>
    <row r="487" spans="1:25" s="85" customFormat="1" x14ac:dyDescent="0.25">
      <c r="A487" s="16">
        <v>3</v>
      </c>
      <c r="B487" s="16"/>
      <c r="C487" s="17"/>
      <c r="D487" s="17"/>
      <c r="E487" s="17"/>
      <c r="F487" s="18"/>
      <c r="G487" s="16"/>
      <c r="H487" s="18"/>
      <c r="I487" s="18"/>
      <c r="J487" s="18"/>
      <c r="K487" s="19"/>
      <c r="L487" s="19"/>
      <c r="M487" s="19"/>
      <c r="N487" s="19"/>
      <c r="O487" s="19"/>
      <c r="P487" s="19"/>
      <c r="Q487" s="20"/>
      <c r="R487" s="16"/>
      <c r="S487" s="21"/>
      <c r="T487" s="21"/>
      <c r="U487" s="22"/>
      <c r="V487" s="23">
        <f>IFERROR((J487/I487)*100,0)</f>
        <v>0</v>
      </c>
      <c r="W487" s="23">
        <f>IFERROR((S487/T487)*100,0)</f>
        <v>0</v>
      </c>
      <c r="X487" s="23">
        <f>IFERROR(((N487+O487+P487)/(K487+L487+M487))*100,0)</f>
        <v>0</v>
      </c>
      <c r="Y487" s="24"/>
    </row>
    <row r="488" spans="1:25" s="85" customFormat="1" x14ac:dyDescent="0.25">
      <c r="A488" s="25"/>
      <c r="B488" s="25"/>
      <c r="C488" s="26"/>
      <c r="D488" s="132" t="s">
        <v>43</v>
      </c>
      <c r="E488" s="132"/>
      <c r="F488" s="27"/>
      <c r="G488" s="25"/>
      <c r="H488" s="27"/>
      <c r="I488" s="27"/>
      <c r="J488" s="27"/>
      <c r="K488" s="28">
        <f t="shared" ref="K488:P488" si="30">K485+K486+K487</f>
        <v>0</v>
      </c>
      <c r="L488" s="28">
        <f t="shared" si="30"/>
        <v>0</v>
      </c>
      <c r="M488" s="28">
        <f t="shared" si="30"/>
        <v>0</v>
      </c>
      <c r="N488" s="28">
        <f t="shared" si="30"/>
        <v>0</v>
      </c>
      <c r="O488" s="28">
        <f t="shared" si="30"/>
        <v>0</v>
      </c>
      <c r="P488" s="28">
        <f t="shared" si="30"/>
        <v>0</v>
      </c>
      <c r="Q488" s="29"/>
      <c r="R488" s="25"/>
      <c r="S488" s="30"/>
      <c r="T488" s="30"/>
      <c r="U488" s="31"/>
      <c r="V488" s="31">
        <v>0</v>
      </c>
      <c r="W488" s="31">
        <v>0</v>
      </c>
      <c r="X488" s="31">
        <v>0</v>
      </c>
      <c r="Y488" s="25"/>
    </row>
    <row r="489" spans="1:25" s="85" customFormat="1" x14ac:dyDescent="0.25">
      <c r="A489" s="16">
        <v>4</v>
      </c>
      <c r="B489" s="16"/>
      <c r="C489" s="17"/>
      <c r="D489" s="17"/>
      <c r="E489" s="17"/>
      <c r="F489" s="18"/>
      <c r="G489" s="16"/>
      <c r="H489" s="18"/>
      <c r="I489" s="18"/>
      <c r="J489" s="18"/>
      <c r="K489" s="19"/>
      <c r="L489" s="19"/>
      <c r="M489" s="19"/>
      <c r="N489" s="19"/>
      <c r="O489" s="19"/>
      <c r="P489" s="19"/>
      <c r="Q489" s="20"/>
      <c r="R489" s="16"/>
      <c r="S489" s="21"/>
      <c r="T489" s="21"/>
      <c r="U489" s="22"/>
      <c r="V489" s="23">
        <f>IFERROR((J489/I489)*100,0)</f>
        <v>0</v>
      </c>
      <c r="W489" s="23">
        <f>IFERROR((S489/T489)*100,0)</f>
        <v>0</v>
      </c>
      <c r="X489" s="23">
        <f>IFERROR(((N489+O489+P489)/(K489+L489+M489))*100,0)</f>
        <v>0</v>
      </c>
      <c r="Y489" s="24"/>
    </row>
    <row r="490" spans="1:25" s="85" customFormat="1" x14ac:dyDescent="0.25">
      <c r="A490" s="16">
        <v>5</v>
      </c>
      <c r="B490" s="16"/>
      <c r="C490" s="16"/>
      <c r="D490" s="17"/>
      <c r="E490" s="17"/>
      <c r="F490" s="18"/>
      <c r="G490" s="16"/>
      <c r="H490" s="18"/>
      <c r="I490" s="18"/>
      <c r="J490" s="18"/>
      <c r="K490" s="19"/>
      <c r="L490" s="19"/>
      <c r="M490" s="19"/>
      <c r="N490" s="19"/>
      <c r="O490" s="19"/>
      <c r="P490" s="19"/>
      <c r="Q490" s="20"/>
      <c r="R490" s="16"/>
      <c r="S490" s="21"/>
      <c r="T490" s="16"/>
      <c r="U490" s="16"/>
      <c r="V490" s="23">
        <f>IFERROR((J490/I490)*100,0)</f>
        <v>0</v>
      </c>
      <c r="W490" s="23">
        <f>IFERROR((S490/T490)*100,0)</f>
        <v>0</v>
      </c>
      <c r="X490" s="23">
        <f>IFERROR(((N490+O490+P490)/(K490+L490+M490))*100,0)</f>
        <v>0</v>
      </c>
      <c r="Y490" s="24"/>
    </row>
    <row r="491" spans="1:25" s="85" customFormat="1" x14ac:dyDescent="0.25">
      <c r="A491" s="16">
        <v>6</v>
      </c>
      <c r="B491" s="16"/>
      <c r="C491" s="16"/>
      <c r="D491" s="17"/>
      <c r="E491" s="17"/>
      <c r="F491" s="18"/>
      <c r="G491" s="16"/>
      <c r="H491" s="18"/>
      <c r="I491" s="18"/>
      <c r="J491" s="18"/>
      <c r="K491" s="19"/>
      <c r="L491" s="19"/>
      <c r="M491" s="19"/>
      <c r="N491" s="19"/>
      <c r="O491" s="19"/>
      <c r="P491" s="19"/>
      <c r="Q491" s="32"/>
      <c r="R491" s="33"/>
      <c r="S491" s="34"/>
      <c r="T491" s="34"/>
      <c r="U491" s="35"/>
      <c r="V491" s="23">
        <f>IFERROR((J491/I491)*100,0)</f>
        <v>0</v>
      </c>
      <c r="W491" s="23">
        <f>IFERROR((S491/T491)*100,0)</f>
        <v>0</v>
      </c>
      <c r="X491" s="23">
        <f>IFERROR(((N491+O491+P491)/(K491+L491+M491))*100,0)</f>
        <v>0</v>
      </c>
      <c r="Y491" s="24"/>
    </row>
    <row r="492" spans="1:25" s="85" customFormat="1" x14ac:dyDescent="0.25">
      <c r="A492" s="25"/>
      <c r="B492" s="25"/>
      <c r="C492" s="25"/>
      <c r="D492" s="132" t="s">
        <v>43</v>
      </c>
      <c r="E492" s="132"/>
      <c r="F492" s="27"/>
      <c r="G492" s="25"/>
      <c r="H492" s="27"/>
      <c r="I492" s="27"/>
      <c r="J492" s="27"/>
      <c r="K492" s="28">
        <f t="shared" ref="K492:P492" si="31">K489+K490+K491</f>
        <v>0</v>
      </c>
      <c r="L492" s="28">
        <f t="shared" si="31"/>
        <v>0</v>
      </c>
      <c r="M492" s="28">
        <f t="shared" si="31"/>
        <v>0</v>
      </c>
      <c r="N492" s="28">
        <f t="shared" si="31"/>
        <v>0</v>
      </c>
      <c r="O492" s="28">
        <f t="shared" si="31"/>
        <v>0</v>
      </c>
      <c r="P492" s="28">
        <f t="shared" si="31"/>
        <v>0</v>
      </c>
      <c r="Q492" s="32"/>
      <c r="R492" s="33"/>
      <c r="S492" s="34"/>
      <c r="T492" s="34"/>
      <c r="U492" s="35"/>
      <c r="V492" s="23">
        <f>IFERROR((J492/I492)*100,0)</f>
        <v>0</v>
      </c>
      <c r="W492" s="23">
        <f>IFERROR((S492/T492)*100,0)</f>
        <v>0</v>
      </c>
      <c r="X492" s="23">
        <f>IFERROR(((N492+O492+P492)/(K492+L492+M492))*100,0)</f>
        <v>0</v>
      </c>
      <c r="Y492" s="24"/>
    </row>
    <row r="493" spans="1:25" s="85" customFormat="1" x14ac:dyDescent="0.25">
      <c r="A493" s="259" t="s">
        <v>44</v>
      </c>
      <c r="B493" s="259"/>
      <c r="C493" s="259"/>
      <c r="D493" s="259"/>
      <c r="E493" s="259"/>
      <c r="F493" s="259"/>
      <c r="G493" s="259"/>
      <c r="H493" s="259"/>
      <c r="I493" s="125"/>
      <c r="J493" s="125"/>
      <c r="K493" s="37">
        <f t="shared" ref="K493:P493" si="32">K488+K492</f>
        <v>0</v>
      </c>
      <c r="L493" s="37">
        <f t="shared" si="32"/>
        <v>0</v>
      </c>
      <c r="M493" s="37">
        <f t="shared" si="32"/>
        <v>0</v>
      </c>
      <c r="N493" s="37">
        <f t="shared" si="32"/>
        <v>0</v>
      </c>
      <c r="O493" s="37">
        <f t="shared" si="32"/>
        <v>0</v>
      </c>
      <c r="P493" s="37">
        <f t="shared" si="32"/>
        <v>0</v>
      </c>
      <c r="Q493" s="275"/>
      <c r="R493" s="275"/>
      <c r="S493" s="275"/>
      <c r="T493" s="275"/>
      <c r="U493" s="275"/>
      <c r="V493" s="275"/>
      <c r="W493" s="275"/>
      <c r="X493" s="275"/>
      <c r="Y493" s="275"/>
    </row>
    <row r="494" spans="1:25" s="85" customFormat="1" x14ac:dyDescent="0.25">
      <c r="A494" s="38"/>
      <c r="B494" s="38"/>
      <c r="C494" s="38"/>
      <c r="D494" s="38"/>
      <c r="E494" s="38"/>
      <c r="F494" s="38"/>
      <c r="G494" s="38"/>
      <c r="H494" s="38"/>
      <c r="I494" s="38"/>
      <c r="J494" s="38"/>
      <c r="K494" s="38"/>
      <c r="L494" s="39"/>
      <c r="M494" s="39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</row>
    <row r="495" spans="1:25" s="85" customFormat="1" x14ac:dyDescent="0.25">
      <c r="A495" s="39"/>
      <c r="B495" s="39"/>
      <c r="C495" s="39"/>
      <c r="D495" s="39"/>
      <c r="E495" s="39"/>
      <c r="F495" s="39"/>
      <c r="G495" s="39"/>
      <c r="H495" s="39"/>
      <c r="I495" s="39"/>
      <c r="J495" s="39"/>
      <c r="K495" s="39"/>
      <c r="L495" s="39"/>
      <c r="M495" s="39"/>
      <c r="N495" s="39"/>
      <c r="O495" s="39"/>
      <c r="P495" s="39"/>
      <c r="Q495" s="1"/>
      <c r="R495" s="1"/>
      <c r="S495" s="1"/>
      <c r="T495" s="1"/>
      <c r="U495" s="1"/>
      <c r="V495" s="1"/>
      <c r="W495" s="1"/>
      <c r="X495" s="1"/>
      <c r="Y495" s="1"/>
    </row>
    <row r="496" spans="1:25" s="85" customFormat="1" x14ac:dyDescent="0.25">
      <c r="A496" s="276" t="s">
        <v>45</v>
      </c>
      <c r="B496" s="276"/>
      <c r="C496" s="276"/>
      <c r="D496" s="276"/>
      <c r="E496" s="276"/>
      <c r="F496" s="276"/>
      <c r="G496" s="276"/>
      <c r="H496" s="276"/>
      <c r="I496" s="276"/>
      <c r="J496" s="276"/>
      <c r="K496" s="276"/>
      <c r="L496" s="276"/>
      <c r="M496" s="276"/>
      <c r="N496" s="276"/>
      <c r="O496" s="276"/>
      <c r="P496" s="276"/>
      <c r="Q496" s="276"/>
      <c r="R496" s="276"/>
      <c r="S496" s="276"/>
      <c r="T496" s="276"/>
      <c r="U496" s="276"/>
      <c r="V496" s="276"/>
      <c r="W496" s="276"/>
      <c r="X496" s="276"/>
      <c r="Y496" s="276"/>
    </row>
    <row r="497" spans="1:25" s="85" customFormat="1" x14ac:dyDescent="0.25">
      <c r="A497" s="277"/>
      <c r="B497" s="277"/>
      <c r="C497" s="277"/>
      <c r="D497" s="277"/>
      <c r="E497" s="277"/>
      <c r="F497" s="277"/>
      <c r="G497" s="277"/>
      <c r="H497" s="277"/>
      <c r="I497" s="277"/>
      <c r="J497" s="277"/>
      <c r="K497" s="277"/>
      <c r="L497" s="277"/>
      <c r="M497" s="277"/>
      <c r="N497" s="277"/>
      <c r="O497" s="277"/>
      <c r="P497" s="277"/>
      <c r="Q497" s="277"/>
      <c r="R497" s="277"/>
      <c r="S497" s="277"/>
      <c r="T497" s="277"/>
      <c r="U497" s="277"/>
      <c r="V497" s="277"/>
      <c r="W497" s="277"/>
      <c r="X497" s="277"/>
      <c r="Y497" s="277"/>
    </row>
    <row r="498" spans="1:25" s="85" customFormat="1" ht="27" customHeight="1" x14ac:dyDescent="0.25">
      <c r="A498" s="264" t="s">
        <v>15</v>
      </c>
      <c r="B498" s="278" t="s">
        <v>46</v>
      </c>
      <c r="C498" s="264" t="s">
        <v>47</v>
      </c>
      <c r="D498" s="264"/>
      <c r="E498" s="280" t="s">
        <v>18</v>
      </c>
      <c r="F498" s="278" t="s">
        <v>20</v>
      </c>
      <c r="G498" s="280" t="s">
        <v>48</v>
      </c>
      <c r="H498" s="280" t="s">
        <v>22</v>
      </c>
      <c r="I498" s="280"/>
      <c r="J498" s="261" t="s">
        <v>23</v>
      </c>
      <c r="K498" s="262"/>
      <c r="L498" s="262"/>
      <c r="M498" s="262"/>
      <c r="N498" s="262"/>
      <c r="O498" s="263"/>
      <c r="P498" s="281" t="s">
        <v>49</v>
      </c>
      <c r="Q498" s="282"/>
      <c r="R498" s="283" t="s">
        <v>50</v>
      </c>
      <c r="S498" s="283"/>
      <c r="T498" s="284" t="s">
        <v>26</v>
      </c>
      <c r="U498" s="221" t="s">
        <v>27</v>
      </c>
      <c r="V498" s="221" t="s">
        <v>27</v>
      </c>
      <c r="W498" s="221" t="s">
        <v>27</v>
      </c>
      <c r="X498" s="285" t="s">
        <v>28</v>
      </c>
      <c r="Y498" s="40"/>
    </row>
    <row r="499" spans="1:25" s="85" customFormat="1" ht="36" x14ac:dyDescent="0.25">
      <c r="A499" s="264"/>
      <c r="B499" s="279"/>
      <c r="C499" s="264"/>
      <c r="D499" s="264"/>
      <c r="E499" s="280"/>
      <c r="F499" s="279"/>
      <c r="G499" s="280"/>
      <c r="H499" s="129" t="s">
        <v>31</v>
      </c>
      <c r="I499" s="10" t="s">
        <v>32</v>
      </c>
      <c r="J499" s="269" t="s">
        <v>51</v>
      </c>
      <c r="K499" s="270"/>
      <c r="L499" s="286"/>
      <c r="M499" s="269" t="s">
        <v>34</v>
      </c>
      <c r="N499" s="270"/>
      <c r="O499" s="286"/>
      <c r="P499" s="27" t="s">
        <v>35</v>
      </c>
      <c r="Q499" s="27" t="s">
        <v>36</v>
      </c>
      <c r="R499" s="27" t="s">
        <v>123</v>
      </c>
      <c r="S499" s="27" t="s">
        <v>124</v>
      </c>
      <c r="T499" s="284"/>
      <c r="U499" s="220" t="s">
        <v>37</v>
      </c>
      <c r="V499" s="220" t="s">
        <v>38</v>
      </c>
      <c r="W499" s="220" t="s">
        <v>39</v>
      </c>
      <c r="X499" s="285"/>
      <c r="Y499" s="40"/>
    </row>
    <row r="500" spans="1:25" s="85" customFormat="1" ht="24" x14ac:dyDescent="0.25">
      <c r="A500" s="128"/>
      <c r="B500" s="131"/>
      <c r="C500" s="71"/>
      <c r="D500" s="72"/>
      <c r="E500" s="130"/>
      <c r="F500" s="131"/>
      <c r="G500" s="132"/>
      <c r="H500" s="41"/>
      <c r="I500" s="10"/>
      <c r="J500" s="132" t="s">
        <v>40</v>
      </c>
      <c r="K500" s="132" t="s">
        <v>41</v>
      </c>
      <c r="L500" s="132" t="s">
        <v>42</v>
      </c>
      <c r="M500" s="132" t="s">
        <v>40</v>
      </c>
      <c r="N500" s="132" t="s">
        <v>41</v>
      </c>
      <c r="O500" s="132" t="s">
        <v>42</v>
      </c>
      <c r="P500" s="132"/>
      <c r="Q500" s="132"/>
      <c r="R500" s="132"/>
      <c r="S500" s="132"/>
      <c r="T500" s="132"/>
      <c r="U500" s="14"/>
      <c r="V500" s="14"/>
      <c r="W500" s="14"/>
      <c r="X500" s="133"/>
      <c r="Y500" s="40"/>
    </row>
    <row r="501" spans="1:25" s="85" customFormat="1" ht="27" customHeight="1" x14ac:dyDescent="0.25">
      <c r="A501" s="16">
        <v>1</v>
      </c>
      <c r="B501" s="42" t="s">
        <v>75</v>
      </c>
      <c r="C501" s="247" t="s">
        <v>133</v>
      </c>
      <c r="D501" s="329"/>
      <c r="E501" s="159" t="s">
        <v>134</v>
      </c>
      <c r="F501" s="155" t="s">
        <v>54</v>
      </c>
      <c r="G501" s="156" t="s">
        <v>54</v>
      </c>
      <c r="H501" s="18">
        <v>43</v>
      </c>
      <c r="I501" s="18">
        <v>43</v>
      </c>
      <c r="J501" s="19">
        <v>23269.74</v>
      </c>
      <c r="K501" s="19"/>
      <c r="L501" s="19"/>
      <c r="M501" s="19">
        <v>23269.74</v>
      </c>
      <c r="N501" s="19"/>
      <c r="O501" s="20"/>
      <c r="P501" s="23">
        <f>IFERROR((I501/H501)*100,0)</f>
        <v>100</v>
      </c>
      <c r="Q501" s="23">
        <f>IFERROR((M501/J501)*100,0)</f>
        <v>100</v>
      </c>
      <c r="R501" s="21">
        <v>44470</v>
      </c>
      <c r="S501" s="21">
        <v>44561</v>
      </c>
      <c r="T501" s="22">
        <v>43</v>
      </c>
      <c r="U501" s="23">
        <f t="shared" ref="U501" si="33">IFERROR((I501/H501)*100,0)</f>
        <v>100</v>
      </c>
      <c r="V501" s="23">
        <f t="shared" ref="V501" si="34">IFERROR((Q501/P501)*100,0)</f>
        <v>100</v>
      </c>
      <c r="W501" s="23">
        <f t="shared" ref="W501" si="35">IFERROR((M501/J501)*100,0)</f>
        <v>100</v>
      </c>
      <c r="X501" s="24"/>
      <c r="Y501" s="40"/>
    </row>
    <row r="502" spans="1:25" s="85" customFormat="1" x14ac:dyDescent="0.25">
      <c r="A502" s="16"/>
      <c r="B502" s="42"/>
      <c r="C502" s="338"/>
      <c r="D502" s="338"/>
      <c r="E502" s="87"/>
      <c r="F502" s="124"/>
      <c r="G502" s="123"/>
      <c r="H502" s="135"/>
      <c r="I502" s="81"/>
      <c r="J502" s="19"/>
      <c r="K502" s="19"/>
      <c r="L502" s="19"/>
      <c r="M502" s="19"/>
      <c r="N502" s="20"/>
      <c r="O502" s="20"/>
      <c r="P502" s="20"/>
      <c r="Q502" s="16"/>
      <c r="R502" s="21"/>
      <c r="S502" s="21"/>
      <c r="T502" s="22"/>
      <c r="U502" s="23"/>
      <c r="V502" s="23"/>
      <c r="W502" s="23"/>
      <c r="X502" s="24"/>
      <c r="Y502" s="40"/>
    </row>
    <row r="503" spans="1:25" s="85" customFormat="1" x14ac:dyDescent="0.25">
      <c r="A503" s="16"/>
      <c r="B503" s="42"/>
      <c r="C503" s="330"/>
      <c r="D503" s="331"/>
      <c r="E503" s="135"/>
      <c r="F503" s="124"/>
      <c r="G503" s="123"/>
      <c r="H503" s="135"/>
      <c r="I503" s="81"/>
      <c r="J503" s="19"/>
      <c r="K503" s="19"/>
      <c r="L503" s="19"/>
      <c r="M503" s="19"/>
      <c r="N503" s="20"/>
      <c r="O503" s="20"/>
      <c r="P503" s="20"/>
      <c r="Q503" s="16"/>
      <c r="R503" s="21"/>
      <c r="S503" s="21"/>
      <c r="T503" s="22"/>
      <c r="U503" s="23"/>
      <c r="V503" s="23"/>
      <c r="W503" s="23"/>
      <c r="X503" s="24"/>
      <c r="Y503" s="40"/>
    </row>
    <row r="504" spans="1:25" s="85" customFormat="1" x14ac:dyDescent="0.25">
      <c r="A504" s="259" t="s">
        <v>44</v>
      </c>
      <c r="B504" s="259"/>
      <c r="C504" s="260"/>
      <c r="D504" s="260"/>
      <c r="E504" s="48"/>
      <c r="F504" s="118"/>
      <c r="G504" s="46"/>
      <c r="H504" s="48"/>
      <c r="I504" s="46"/>
      <c r="J504" s="28">
        <f>J503+J502+J501</f>
        <v>23269.74</v>
      </c>
      <c r="K504" s="28"/>
      <c r="L504" s="28"/>
      <c r="M504" s="28">
        <f>M503+M501</f>
        <v>23269.74</v>
      </c>
      <c r="N504" s="49"/>
      <c r="O504" s="49"/>
      <c r="P504" s="49"/>
      <c r="Q504" s="49"/>
      <c r="R504" s="49"/>
      <c r="S504" s="49"/>
      <c r="T504" s="49"/>
      <c r="U504" s="49"/>
      <c r="V504" s="49"/>
      <c r="W504" s="49"/>
      <c r="X504" s="49"/>
      <c r="Y504" s="40"/>
    </row>
    <row r="505" spans="1:25" s="85" customFormat="1" x14ac:dyDescent="0.25">
      <c r="A505" s="1"/>
      <c r="B505" s="50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51"/>
      <c r="V505" s="51"/>
      <c r="W505" s="51"/>
      <c r="X505" s="51"/>
      <c r="Y505" s="52"/>
    </row>
    <row r="506" spans="1:25" s="85" customFormat="1" x14ac:dyDescent="0.25">
      <c r="A506" s="1"/>
      <c r="B506" s="84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51"/>
      <c r="V506" s="51"/>
      <c r="W506" s="51"/>
      <c r="X506" s="51"/>
      <c r="Y506" s="52"/>
    </row>
    <row r="507" spans="1:25" s="85" customFormat="1" ht="16.5" x14ac:dyDescent="0.3">
      <c r="A507" s="53"/>
      <c r="B507" s="84"/>
      <c r="C507" s="1"/>
      <c r="D507" s="261" t="s">
        <v>55</v>
      </c>
      <c r="E507" s="262"/>
      <c r="F507" s="262"/>
      <c r="G507" s="262"/>
      <c r="H507" s="262"/>
      <c r="I507" s="262"/>
      <c r="J507" s="262"/>
      <c r="K507" s="262"/>
      <c r="L507" s="262"/>
      <c r="M507" s="262"/>
      <c r="N507" s="262"/>
      <c r="O507" s="262"/>
      <c r="P507" s="262"/>
      <c r="Q507" s="262"/>
      <c r="R507" s="262"/>
      <c r="S507" s="262"/>
      <c r="T507" s="263"/>
      <c r="U507" s="1"/>
      <c r="V507" s="1"/>
      <c r="W507" s="1"/>
      <c r="X507" s="1"/>
      <c r="Y507" s="1"/>
    </row>
    <row r="508" spans="1:25" s="85" customFormat="1" ht="16.5" x14ac:dyDescent="0.3">
      <c r="A508" s="53"/>
      <c r="B508" s="84"/>
      <c r="C508" s="1"/>
      <c r="D508" s="264" t="s">
        <v>56</v>
      </c>
      <c r="E508" s="264" t="s">
        <v>57</v>
      </c>
      <c r="F508" s="264"/>
      <c r="G508" s="264"/>
      <c r="H508" s="261"/>
      <c r="I508" s="265" t="s">
        <v>58</v>
      </c>
      <c r="J508" s="262"/>
      <c r="K508" s="266"/>
      <c r="L508" s="265" t="s">
        <v>59</v>
      </c>
      <c r="M508" s="262"/>
      <c r="N508" s="262"/>
      <c r="O508" s="267" t="s">
        <v>60</v>
      </c>
      <c r="P508" s="267"/>
      <c r="Q508" s="267"/>
      <c r="R508" s="267"/>
      <c r="S508" s="267"/>
      <c r="T508" s="268"/>
      <c r="U508" s="1"/>
      <c r="V508" s="1"/>
      <c r="W508" s="1"/>
      <c r="X508" s="1"/>
      <c r="Y508" s="1"/>
    </row>
    <row r="509" spans="1:25" s="85" customFormat="1" x14ac:dyDescent="0.25">
      <c r="A509" s="1"/>
      <c r="B509" s="84"/>
      <c r="C509" s="1"/>
      <c r="D509" s="264"/>
      <c r="E509" s="264" t="s">
        <v>61</v>
      </c>
      <c r="F509" s="264"/>
      <c r="G509" s="269" t="s">
        <v>62</v>
      </c>
      <c r="H509" s="270"/>
      <c r="I509" s="54" t="s">
        <v>61</v>
      </c>
      <c r="J509" s="269" t="s">
        <v>62</v>
      </c>
      <c r="K509" s="271"/>
      <c r="L509" s="54" t="s">
        <v>61</v>
      </c>
      <c r="M509" s="269" t="s">
        <v>62</v>
      </c>
      <c r="N509" s="271"/>
      <c r="O509" s="272" t="s">
        <v>16</v>
      </c>
      <c r="P509" s="272"/>
      <c r="Q509" s="272"/>
      <c r="R509" s="55" t="s">
        <v>61</v>
      </c>
      <c r="S509" s="273" t="s">
        <v>62</v>
      </c>
      <c r="T509" s="273"/>
      <c r="U509" s="1"/>
      <c r="V509" s="1"/>
      <c r="W509" s="1"/>
      <c r="X509" s="1"/>
      <c r="Y509" s="1"/>
    </row>
    <row r="510" spans="1:25" s="85" customFormat="1" x14ac:dyDescent="0.25">
      <c r="A510" s="1"/>
      <c r="B510" s="84"/>
      <c r="C510" s="1"/>
      <c r="D510" s="56" t="s">
        <v>63</v>
      </c>
      <c r="E510" s="228">
        <f t="shared" ref="E510:E519" si="36">COUNTIFS(G485:G488,"O",B485:B488,"AGUA Y SANEAMIENTO")</f>
        <v>0</v>
      </c>
      <c r="F510" s="229"/>
      <c r="G510" s="230">
        <f t="shared" ref="G510:G515" si="37">SUMIFS(N478:N485,G478:G485,"O",B478:B485,"AGUA Y SANEAMIENTO")</f>
        <v>0</v>
      </c>
      <c r="H510" s="231"/>
      <c r="I510" s="57">
        <f>COUNTIFS(G476:G479,"A",B476:B479,"AGUA Y SANEAMIENTO")</f>
        <v>0</v>
      </c>
      <c r="J510" s="230">
        <f t="shared" ref="J510:J515" si="38">SUMIFS(N478:N485,G478:G485,"A",B478:B485,"AGUA Y SANEAMIENTO")</f>
        <v>0</v>
      </c>
      <c r="K510" s="232"/>
      <c r="L510" s="57">
        <f>COUNTIFS(G476:G479,"AC",B476:B479,"AGUA Y SANEAMIENTO")</f>
        <v>0</v>
      </c>
      <c r="M510" s="230">
        <f>SUMIFS(N479:N486,G479:G486,"AC",B479:B486,"AGUA Y SANEAMIENTO")</f>
        <v>0</v>
      </c>
      <c r="N510" s="232"/>
      <c r="O510" s="246" t="s">
        <v>64</v>
      </c>
      <c r="P510" s="247"/>
      <c r="Q510" s="247"/>
      <c r="R510" s="248">
        <f>COUNTIF(B499:B507,"FGP")</f>
        <v>1</v>
      </c>
      <c r="S510" s="250">
        <f>SUMIF(B499:B507,"FGP",M499:M507)</f>
        <v>23269.74</v>
      </c>
      <c r="T510" s="251"/>
      <c r="U510" s="1"/>
      <c r="V510" s="1"/>
      <c r="W510" s="1"/>
      <c r="X510" s="1"/>
      <c r="Y510" s="1"/>
    </row>
    <row r="511" spans="1:25" s="85" customFormat="1" x14ac:dyDescent="0.25">
      <c r="A511" s="1"/>
      <c r="B511" s="84"/>
      <c r="C511" s="1"/>
      <c r="D511" s="56" t="s">
        <v>65</v>
      </c>
      <c r="E511" s="228">
        <f t="shared" si="36"/>
        <v>0</v>
      </c>
      <c r="F511" s="229"/>
      <c r="G511" s="230">
        <f t="shared" si="37"/>
        <v>0</v>
      </c>
      <c r="H511" s="231"/>
      <c r="I511" s="57">
        <f>COUNTIFS(G476:G479,"A",B476:B479,"EDUCACIÓN")</f>
        <v>0</v>
      </c>
      <c r="J511" s="230">
        <f t="shared" si="38"/>
        <v>0</v>
      </c>
      <c r="K511" s="232"/>
      <c r="L511" s="57">
        <f>COUNTIFS(G476:G479,"AC",B476:B479,"EDUCACIÓN")</f>
        <v>0</v>
      </c>
      <c r="M511" s="230">
        <f>SUMIFS(N475:N477,G475:G477,"AC",B475:B477,"AGUA Y SANEAMIENTO")</f>
        <v>0</v>
      </c>
      <c r="N511" s="232"/>
      <c r="O511" s="246"/>
      <c r="P511" s="247"/>
      <c r="Q511" s="247"/>
      <c r="R511" s="274"/>
      <c r="S511" s="254"/>
      <c r="T511" s="255"/>
      <c r="U511" s="1"/>
      <c r="V511" s="1"/>
      <c r="W511" s="1"/>
      <c r="X511" s="1"/>
      <c r="Y511" s="1"/>
    </row>
    <row r="512" spans="1:25" s="85" customFormat="1" x14ac:dyDescent="0.25">
      <c r="A512" s="1"/>
      <c r="B512" s="1"/>
      <c r="C512" s="1"/>
      <c r="D512" s="58" t="s">
        <v>66</v>
      </c>
      <c r="E512" s="228">
        <f t="shared" si="36"/>
        <v>0</v>
      </c>
      <c r="F512" s="229"/>
      <c r="G512" s="230">
        <f t="shared" si="37"/>
        <v>0</v>
      </c>
      <c r="H512" s="231"/>
      <c r="I512" s="57">
        <f>COUNTIFS(G476:G479,"A",B476:B479,"OTROS PROYECTOS")</f>
        <v>0</v>
      </c>
      <c r="J512" s="230">
        <f t="shared" si="38"/>
        <v>0</v>
      </c>
      <c r="K512" s="232"/>
      <c r="L512" s="57">
        <f>COUNTIFS(G476:G479,"AC",B476:B479,"OTROS PROYECTOS")</f>
        <v>0</v>
      </c>
      <c r="M512" s="230">
        <f>SUMIFS(N475:N478,G475:G478,"AC",B475:B478,"AGUA Y SANEAMIENTO")</f>
        <v>0</v>
      </c>
      <c r="N512" s="232"/>
      <c r="O512" s="246" t="s">
        <v>67</v>
      </c>
      <c r="P512" s="247"/>
      <c r="Q512" s="247"/>
      <c r="R512" s="248">
        <f>COUNTIF(B499:B507,"FORTAMUN")</f>
        <v>0</v>
      </c>
      <c r="S512" s="250">
        <f>SUMIF(B499:B507,"FORTAMUN",N499:N507)</f>
        <v>0</v>
      </c>
      <c r="T512" s="251"/>
      <c r="U512" s="1"/>
      <c r="V512" s="1"/>
      <c r="W512" s="1"/>
      <c r="X512" s="1"/>
      <c r="Y512" s="1"/>
    </row>
    <row r="513" spans="1:25" s="85" customFormat="1" x14ac:dyDescent="0.25">
      <c r="A513" s="1"/>
      <c r="B513" s="1"/>
      <c r="C513" s="1"/>
      <c r="D513" s="58" t="s">
        <v>68</v>
      </c>
      <c r="E513" s="228">
        <f t="shared" si="36"/>
        <v>0</v>
      </c>
      <c r="F513" s="229"/>
      <c r="G513" s="230">
        <f t="shared" si="37"/>
        <v>0</v>
      </c>
      <c r="H513" s="231"/>
      <c r="I513" s="57">
        <f>COUNTIFS(G476:G479,"A",B476:B479,"SALUD")</f>
        <v>0</v>
      </c>
      <c r="J513" s="230">
        <f t="shared" si="38"/>
        <v>0</v>
      </c>
      <c r="K513" s="232"/>
      <c r="L513" s="57">
        <f>COUNTIFS(G476:G479,"AC",B476:B479,"SALUD")</f>
        <v>0</v>
      </c>
      <c r="M513" s="230">
        <f>SUMIFS(N475:N479,G475:G479,"AC",B475:B479,"AGUA Y SANEAMIENTO")</f>
        <v>0</v>
      </c>
      <c r="N513" s="232"/>
      <c r="O513" s="246"/>
      <c r="P513" s="247"/>
      <c r="Q513" s="247"/>
      <c r="R513" s="249"/>
      <c r="S513" s="252"/>
      <c r="T513" s="253"/>
      <c r="U513" s="1"/>
      <c r="V513" s="1"/>
      <c r="W513" s="1"/>
      <c r="X513" s="1"/>
      <c r="Y513" s="1"/>
    </row>
    <row r="514" spans="1:25" s="85" customFormat="1" x14ac:dyDescent="0.25">
      <c r="A514" s="1"/>
      <c r="B514" s="1"/>
      <c r="C514" s="1"/>
      <c r="D514" s="58" t="s">
        <v>69</v>
      </c>
      <c r="E514" s="228">
        <f t="shared" si="36"/>
        <v>0</v>
      </c>
      <c r="F514" s="229"/>
      <c r="G514" s="230">
        <f t="shared" si="37"/>
        <v>0</v>
      </c>
      <c r="H514" s="231"/>
      <c r="I514" s="57">
        <f>COUNTIFS(G476:G479,"A",B476:B479,"URBANIZACIÓN")</f>
        <v>0</v>
      </c>
      <c r="J514" s="230">
        <f t="shared" si="38"/>
        <v>0</v>
      </c>
      <c r="K514" s="232"/>
      <c r="L514" s="57">
        <f>COUNTIFS(G476:G479,"AC",B476:B479,"URBANIZACIÓN")</f>
        <v>0</v>
      </c>
      <c r="M514" s="230">
        <f>SUMIFS(N475:N480,G475:G480,"AC",B475:B480,"AGUA Y SANEAMIENTO")</f>
        <v>0</v>
      </c>
      <c r="N514" s="232"/>
      <c r="O514" s="246"/>
      <c r="P514" s="247"/>
      <c r="Q514" s="247"/>
      <c r="R514" s="249"/>
      <c r="S514" s="254"/>
      <c r="T514" s="255"/>
      <c r="U514" s="1"/>
      <c r="V514" s="1"/>
      <c r="W514" s="1"/>
      <c r="X514" s="1"/>
      <c r="Y514" s="1"/>
    </row>
    <row r="515" spans="1:25" s="85" customFormat="1" x14ac:dyDescent="0.25">
      <c r="A515" s="1"/>
      <c r="B515" s="1"/>
      <c r="C515" s="1"/>
      <c r="D515" s="58" t="s">
        <v>70</v>
      </c>
      <c r="E515" s="228">
        <f t="shared" si="36"/>
        <v>0</v>
      </c>
      <c r="F515" s="229"/>
      <c r="G515" s="230">
        <f t="shared" si="37"/>
        <v>0</v>
      </c>
      <c r="H515" s="231"/>
      <c r="I515" s="57">
        <f>COUNTIFS(G476:G479,"A",B476:B479,"VIVIENDA")</f>
        <v>0</v>
      </c>
      <c r="J515" s="230">
        <f t="shared" si="38"/>
        <v>0</v>
      </c>
      <c r="K515" s="232"/>
      <c r="L515" s="57">
        <f>COUNTIFS(G476:G479,"AC",B476:B479,"VIVIENDA")</f>
        <v>0</v>
      </c>
      <c r="M515" s="230">
        <f>SUMIFS(N475:N485,G475:G485,"AC",B475:B485,"AGUA Y SANEAMIENTO")</f>
        <v>0</v>
      </c>
      <c r="N515" s="232"/>
      <c r="O515" s="243"/>
      <c r="P515" s="244"/>
      <c r="Q515" s="229"/>
      <c r="R515" s="59"/>
      <c r="S515" s="245"/>
      <c r="T515" s="245"/>
      <c r="U515" s="1"/>
      <c r="V515" s="1"/>
      <c r="W515" s="1"/>
      <c r="X515" s="1"/>
      <c r="Y515" s="1"/>
    </row>
    <row r="516" spans="1:25" s="85" customFormat="1" x14ac:dyDescent="0.25">
      <c r="A516" s="1"/>
      <c r="B516" s="1"/>
      <c r="C516" s="1"/>
      <c r="D516" s="60" t="s">
        <v>71</v>
      </c>
      <c r="E516" s="228">
        <f t="shared" si="36"/>
        <v>0</v>
      </c>
      <c r="F516" s="229"/>
      <c r="G516" s="230">
        <f>SUMIFS(N485:N491,G485:G491,"O",B485:B491,"AGUA Y SANEAMIENTO")</f>
        <v>0</v>
      </c>
      <c r="H516" s="231"/>
      <c r="I516" s="57">
        <f>COUNTIFS(G476:G479,"A",B476:B479,"PRODIM")</f>
        <v>0</v>
      </c>
      <c r="J516" s="230">
        <f>SUMIFS(N485:N491,G485:G491,"A",B485:B491,"AGUA Y SANEAMIENTO")</f>
        <v>0</v>
      </c>
      <c r="K516" s="232"/>
      <c r="L516" s="57">
        <f>COUNTIFS(G476:G479,"AC",B476:B479,"PRODIM")</f>
        <v>0</v>
      </c>
      <c r="M516" s="230">
        <f>SUMIFS(N476:N486,G476:G486,"AC",B476:B486,"AGUA Y SANEAMIENTO")</f>
        <v>0</v>
      </c>
      <c r="N516" s="232"/>
      <c r="O516" s="243"/>
      <c r="P516" s="244"/>
      <c r="Q516" s="229"/>
      <c r="R516" s="59"/>
      <c r="S516" s="245"/>
      <c r="T516" s="245"/>
      <c r="U516" s="1"/>
      <c r="V516" s="1"/>
      <c r="W516" s="1"/>
      <c r="X516" s="1"/>
      <c r="Y516" s="1"/>
    </row>
    <row r="517" spans="1:25" s="85" customFormat="1" x14ac:dyDescent="0.25">
      <c r="A517" s="1"/>
      <c r="B517" s="1"/>
      <c r="C517" s="1"/>
      <c r="D517" s="60" t="s">
        <v>72</v>
      </c>
      <c r="E517" s="228">
        <f t="shared" si="36"/>
        <v>0</v>
      </c>
      <c r="F517" s="229"/>
      <c r="G517" s="230">
        <f>SUMIFS(N486:N492,G486:G492,"O",B486:B492,"AGUA Y SANEAMIENTO")</f>
        <v>0</v>
      </c>
      <c r="H517" s="231"/>
      <c r="I517" s="57">
        <f>COUNTIFS(G476:G479,"A",B476:B479,"GASTOS INDIRECTOS")</f>
        <v>0</v>
      </c>
      <c r="J517" s="230">
        <f>SUMIFS(N486:N492,G486:G492,"A",B486:B492,"AGUA Y SANEAMIENTO")</f>
        <v>0</v>
      </c>
      <c r="K517" s="232"/>
      <c r="L517" s="57">
        <f>COUNTIFS(G476:G479,"AC",B476:B479,"GASTOS INDIRECTOS")</f>
        <v>0</v>
      </c>
      <c r="M517" s="230">
        <f>SUMIFS(N477:N487,G477:G487,"AC",B477:B487,"AGUA Y SANEAMIENTO")</f>
        <v>0</v>
      </c>
      <c r="N517" s="232"/>
      <c r="O517" s="243"/>
      <c r="P517" s="244"/>
      <c r="Q517" s="229"/>
      <c r="R517" s="59"/>
      <c r="S517" s="245"/>
      <c r="T517" s="245"/>
      <c r="U517" s="1"/>
      <c r="V517" s="1"/>
      <c r="W517" s="1"/>
      <c r="X517" s="1"/>
      <c r="Y517" s="1"/>
    </row>
    <row r="518" spans="1:25" s="85" customFormat="1" ht="24" x14ac:dyDescent="0.25">
      <c r="A518" s="1"/>
      <c r="B518" s="1"/>
      <c r="C518" s="1"/>
      <c r="D518" s="61" t="s">
        <v>64</v>
      </c>
      <c r="E518" s="228">
        <f t="shared" si="36"/>
        <v>0</v>
      </c>
      <c r="F518" s="229"/>
      <c r="G518" s="230">
        <f>SUMIFS(N487:N493,G487:G493,"O",B487:B493,"AGUA Y SANEAMIENTO")</f>
        <v>0</v>
      </c>
      <c r="H518" s="231"/>
      <c r="I518" s="57">
        <f>COUNTIFS(G476:G479,"A",B476:B479,"FGP")</f>
        <v>0</v>
      </c>
      <c r="J518" s="230">
        <f>SUMIFS(N487:N493,G487:G493,"A",B487:B493,"AGUA Y SANEAMIENTO")</f>
        <v>0</v>
      </c>
      <c r="K518" s="232"/>
      <c r="L518" s="57">
        <f>COUNTIFS(G476:G479,"AC",B476:B479,"FGP")</f>
        <v>0</v>
      </c>
      <c r="M518" s="230"/>
      <c r="N518" s="232"/>
      <c r="O518" s="243"/>
      <c r="P518" s="244"/>
      <c r="Q518" s="229"/>
      <c r="R518" s="59"/>
      <c r="S518" s="245"/>
      <c r="T518" s="245"/>
      <c r="U518" s="1"/>
      <c r="V518" s="1"/>
      <c r="W518" s="1"/>
      <c r="X518" s="1"/>
      <c r="Y518" s="1"/>
    </row>
    <row r="519" spans="1:25" s="85" customFormat="1" ht="24.75" thickBot="1" x14ac:dyDescent="0.3">
      <c r="A519" s="1"/>
      <c r="B519" s="1"/>
      <c r="C519" s="1"/>
      <c r="D519" s="62" t="s">
        <v>67</v>
      </c>
      <c r="E519" s="228">
        <f t="shared" si="36"/>
        <v>0</v>
      </c>
      <c r="F519" s="229"/>
      <c r="G519" s="230">
        <f>SUMIFS(N488:N494,G488:G494,"O",B488:B494,"AGUA Y SANEAMIENTO")</f>
        <v>0</v>
      </c>
      <c r="H519" s="231"/>
      <c r="I519" s="63">
        <f>COUNTIFS(G476:G479,"A",B476:B479,"FORTAMUN")</f>
        <v>0</v>
      </c>
      <c r="J519" s="230">
        <f>SUMIFS(N488:N494,G488:G494,"A",B488:B494,"AGUA Y SANEAMIENTO")</f>
        <v>0</v>
      </c>
      <c r="K519" s="232"/>
      <c r="L519" s="63">
        <f>COUNTIFS(G476:G479,"AC",B476:B479,"FORTAMUN")</f>
        <v>0</v>
      </c>
      <c r="M519" s="230">
        <f>SUMIFS(N479:N489,G479:G489,"AC",B479:B489,"AGUA Y SANEAMIENTO")</f>
        <v>0</v>
      </c>
      <c r="N519" s="232"/>
      <c r="O519" s="233"/>
      <c r="P519" s="234"/>
      <c r="Q519" s="235"/>
      <c r="R519" s="64"/>
      <c r="S519" s="236"/>
      <c r="T519" s="236"/>
      <c r="U519" s="1"/>
      <c r="V519" s="1"/>
      <c r="W519" s="1"/>
      <c r="X519" s="1"/>
      <c r="Y519" s="1"/>
    </row>
    <row r="520" spans="1:25" s="85" customFormat="1" ht="15.75" thickBot="1" x14ac:dyDescent="0.3">
      <c r="A520" s="1"/>
      <c r="B520" s="1"/>
      <c r="C520" s="1"/>
      <c r="D520" s="65" t="s">
        <v>73</v>
      </c>
      <c r="E520" s="237">
        <f>SUBTOTAL(9,E510:F519)</f>
        <v>0</v>
      </c>
      <c r="F520" s="238"/>
      <c r="G520" s="239">
        <f>SUBTOTAL(9,G510:H519)</f>
        <v>0</v>
      </c>
      <c r="H520" s="240"/>
      <c r="I520" s="66">
        <f>SUBTOTAL(9,I510:I519)</f>
        <v>0</v>
      </c>
      <c r="J520" s="239">
        <f>SUBTOTAL(9,J510:K519)</f>
        <v>0</v>
      </c>
      <c r="K520" s="240"/>
      <c r="L520" s="67">
        <f>SUBTOTAL(9,L510:L519)</f>
        <v>0</v>
      </c>
      <c r="M520" s="239">
        <f>SUBTOTAL(9,M510:N519)</f>
        <v>0</v>
      </c>
      <c r="N520" s="240"/>
      <c r="O520" s="67"/>
      <c r="P520" s="68"/>
      <c r="Q520" s="69"/>
      <c r="R520" s="70">
        <f>SUBTOTAL(9,R510:R519)</f>
        <v>1</v>
      </c>
      <c r="S520" s="239">
        <f>SUBTOTAL(9,S510:T519)</f>
        <v>23269.74</v>
      </c>
      <c r="T520" s="240"/>
      <c r="U520" s="1"/>
      <c r="V520" s="1"/>
      <c r="W520" s="1"/>
      <c r="X520" s="1"/>
      <c r="Y520" s="1"/>
    </row>
    <row r="521" spans="1:25" s="85" customForma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</row>
    <row r="522" spans="1:25" s="85" customForma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</row>
    <row r="523" spans="1:25" s="85" customFormat="1" x14ac:dyDescent="0.25">
      <c r="A523" s="1"/>
      <c r="B523" s="39"/>
      <c r="C523" s="39"/>
      <c r="D523" s="39"/>
      <c r="E523" s="39"/>
      <c r="F523" s="39"/>
      <c r="G523" s="39"/>
      <c r="H523" s="39"/>
      <c r="I523" s="39"/>
      <c r="J523" s="39"/>
      <c r="K523" s="39"/>
      <c r="L523" s="39"/>
      <c r="M523" s="39"/>
      <c r="N523" s="39"/>
      <c r="O523" s="39"/>
      <c r="P523" s="39"/>
      <c r="Q523" s="39"/>
      <c r="R523" s="39"/>
      <c r="S523" s="39"/>
      <c r="T523" s="39"/>
      <c r="U523" s="39"/>
      <c r="V523" s="39"/>
      <c r="W523" s="39"/>
      <c r="X523" s="39"/>
      <c r="Y523" s="39"/>
    </row>
    <row r="524" spans="1:25" x14ac:dyDescent="0.25">
      <c r="B524" s="136"/>
      <c r="C524" s="241"/>
      <c r="D524" s="241"/>
      <c r="E524" s="146"/>
      <c r="F524" s="146"/>
      <c r="G524" s="146"/>
      <c r="H524" s="359"/>
      <c r="I524" s="242"/>
      <c r="J524" s="242"/>
      <c r="K524" s="242"/>
      <c r="L524" s="242"/>
      <c r="M524" s="142"/>
      <c r="N524" s="142"/>
      <c r="O524" s="242"/>
      <c r="P524" s="242"/>
      <c r="Q524" s="242"/>
      <c r="R524" s="242"/>
      <c r="S524" s="142"/>
      <c r="T524" s="142"/>
      <c r="U524" s="242"/>
      <c r="V524" s="242"/>
      <c r="W524" s="242"/>
      <c r="X524" s="242"/>
      <c r="Y524" s="242"/>
    </row>
    <row r="525" spans="1:25" x14ac:dyDescent="0.25">
      <c r="B525" s="136"/>
      <c r="C525" s="225"/>
      <c r="D525" s="225"/>
      <c r="E525" s="225"/>
      <c r="F525" s="225"/>
      <c r="G525" s="225"/>
      <c r="H525" s="360"/>
      <c r="I525" s="138"/>
      <c r="J525" s="138"/>
      <c r="K525" s="138"/>
      <c r="L525" s="138"/>
      <c r="M525" s="138"/>
      <c r="N525" s="137"/>
      <c r="O525" s="138"/>
      <c r="P525" s="138"/>
      <c r="Q525" s="138"/>
      <c r="R525" s="138"/>
      <c r="S525" s="137"/>
      <c r="T525" s="138"/>
      <c r="U525" s="138"/>
      <c r="V525" s="138"/>
      <c r="W525" s="138"/>
      <c r="X525" s="39"/>
      <c r="Y525" s="39"/>
    </row>
    <row r="526" spans="1:25" ht="15.75" x14ac:dyDescent="0.25">
      <c r="B526" s="139"/>
      <c r="C526" s="227"/>
      <c r="D526" s="227"/>
      <c r="E526" s="145"/>
      <c r="F526" s="145"/>
      <c r="G526" s="140"/>
      <c r="H526" s="360"/>
      <c r="I526" s="227"/>
      <c r="J526" s="227"/>
      <c r="K526" s="227"/>
      <c r="L526" s="227"/>
      <c r="M526" s="141"/>
      <c r="N526" s="141"/>
      <c r="O526" s="227"/>
      <c r="P526" s="227"/>
      <c r="Q526" s="227"/>
      <c r="R526" s="227"/>
      <c r="S526" s="142"/>
      <c r="T526" s="141"/>
      <c r="U526" s="227"/>
      <c r="V526" s="227"/>
      <c r="W526" s="227"/>
      <c r="X526" s="227"/>
      <c r="Y526" s="227"/>
    </row>
    <row r="527" spans="1:25" ht="15.75" x14ac:dyDescent="0.25">
      <c r="B527" s="139"/>
      <c r="C527" s="227"/>
      <c r="D527" s="227"/>
      <c r="E527" s="145"/>
      <c r="F527" s="145"/>
      <c r="G527" s="145"/>
      <c r="H527" s="360"/>
      <c r="I527" s="227"/>
      <c r="J527" s="227"/>
      <c r="K527" s="227"/>
      <c r="L527" s="227"/>
      <c r="M527" s="141"/>
      <c r="N527" s="141"/>
      <c r="O527" s="227"/>
      <c r="P527" s="227"/>
      <c r="Q527" s="227"/>
      <c r="R527" s="227"/>
      <c r="S527" s="141"/>
      <c r="T527" s="141"/>
      <c r="U527" s="227"/>
      <c r="V527" s="227"/>
      <c r="W527" s="227"/>
      <c r="X527" s="227"/>
      <c r="Y527" s="227"/>
    </row>
    <row r="528" spans="1:25" s="85" customFormat="1" x14ac:dyDescent="0.25">
      <c r="A528" s="1"/>
      <c r="B528" s="39"/>
      <c r="C528" s="39"/>
      <c r="D528" s="39"/>
      <c r="E528" s="39"/>
      <c r="F528" s="39"/>
      <c r="G528" s="39"/>
      <c r="H528" s="39"/>
      <c r="I528" s="39"/>
      <c r="J528" s="39"/>
      <c r="K528" s="39"/>
      <c r="L528" s="39"/>
      <c r="M528" s="39"/>
      <c r="N528" s="39"/>
      <c r="O528" s="39"/>
      <c r="P528" s="39"/>
      <c r="Q528" s="39"/>
      <c r="R528" s="39"/>
      <c r="S528" s="39"/>
      <c r="T528" s="39"/>
      <c r="U528" s="39"/>
      <c r="V528" s="39"/>
      <c r="W528" s="39"/>
      <c r="X528" s="39"/>
      <c r="Y528" s="39"/>
    </row>
    <row r="529" spans="1:25" s="85" customFormat="1" x14ac:dyDescent="0.25">
      <c r="A529" s="1"/>
      <c r="B529" s="39"/>
      <c r="C529" s="39"/>
      <c r="D529" s="39"/>
      <c r="E529" s="39"/>
      <c r="F529" s="39"/>
      <c r="G529" s="39"/>
      <c r="H529" s="39"/>
      <c r="I529" s="39"/>
      <c r="J529" s="39"/>
      <c r="K529" s="39"/>
      <c r="L529" s="39"/>
      <c r="M529" s="39"/>
      <c r="N529" s="39"/>
      <c r="O529" s="39"/>
      <c r="P529" s="39"/>
      <c r="Q529" s="39"/>
      <c r="R529" s="39"/>
      <c r="S529" s="39"/>
      <c r="T529" s="39"/>
      <c r="U529" s="39"/>
      <c r="V529" s="39"/>
      <c r="W529" s="39"/>
      <c r="X529" s="39"/>
      <c r="Y529" s="39"/>
    </row>
    <row r="530" spans="1:25" s="85" customForma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</row>
    <row r="531" spans="1:25" s="85" customForma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</row>
    <row r="532" spans="1:25" s="85" customForma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</row>
    <row r="533" spans="1:25" s="85" customForma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</row>
    <row r="534" spans="1:25" s="85" customForma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</row>
    <row r="535" spans="1:25" s="85" customForma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</row>
    <row r="536" spans="1:25" s="85" customForma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</row>
    <row r="537" spans="1:25" s="85" customForma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</row>
    <row r="538" spans="1:25" s="85" customForma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</row>
    <row r="539" spans="1:25" s="85" customForma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</row>
    <row r="540" spans="1:25" s="85" customForma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</row>
    <row r="541" spans="1:25" s="85" customForma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</row>
    <row r="542" spans="1:25" s="85" customForma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</row>
    <row r="543" spans="1:25" s="85" customForma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</row>
    <row r="544" spans="1:25" s="85" customForma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</row>
    <row r="545" spans="1:25" s="85" customForma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</row>
    <row r="546" spans="1:25" s="85" customForma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</row>
    <row r="547" spans="1:25" s="85" customForma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</row>
    <row r="548" spans="1:25" s="85" customForma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</row>
    <row r="549" spans="1:25" s="85" customFormat="1" ht="20.25" x14ac:dyDescent="0.25">
      <c r="A549" s="311" t="s">
        <v>0</v>
      </c>
      <c r="B549" s="312"/>
      <c r="C549" s="312"/>
      <c r="D549" s="312"/>
      <c r="E549" s="312"/>
      <c r="F549" s="312"/>
      <c r="G549" s="312"/>
      <c r="H549" s="312"/>
      <c r="I549" s="312"/>
      <c r="J549" s="312"/>
      <c r="K549" s="312"/>
      <c r="L549" s="312"/>
      <c r="M549" s="312"/>
      <c r="N549" s="312"/>
      <c r="O549" s="312"/>
      <c r="P549" s="312"/>
      <c r="Q549" s="312"/>
      <c r="R549" s="312"/>
      <c r="S549" s="312"/>
      <c r="T549" s="312"/>
      <c r="U549" s="312"/>
      <c r="V549" s="312"/>
      <c r="W549" s="312"/>
      <c r="X549" s="312"/>
      <c r="Y549" s="313"/>
    </row>
    <row r="550" spans="1:25" s="85" customFormat="1" x14ac:dyDescent="0.25">
      <c r="A550" s="149"/>
      <c r="B550" s="192"/>
      <c r="C550" s="192"/>
      <c r="D550" s="192"/>
      <c r="E550" s="192"/>
      <c r="F550" s="192"/>
      <c r="G550" s="192"/>
      <c r="H550" s="192"/>
      <c r="I550" s="192"/>
      <c r="J550" s="192"/>
      <c r="K550" s="192"/>
      <c r="L550" s="192"/>
      <c r="M550" s="192"/>
      <c r="N550" s="192"/>
      <c r="O550" s="192"/>
      <c r="P550" s="192"/>
      <c r="Q550" s="192"/>
      <c r="R550" s="192"/>
      <c r="S550" s="192"/>
      <c r="T550" s="192"/>
      <c r="U550" s="192"/>
      <c r="V550" s="192"/>
      <c r="W550" s="192"/>
      <c r="X550" s="192"/>
      <c r="Y550" s="193"/>
    </row>
    <row r="551" spans="1:25" s="85" customFormat="1" ht="15.75" x14ac:dyDescent="0.25">
      <c r="A551" s="314" t="s">
        <v>286</v>
      </c>
      <c r="B551" s="315"/>
      <c r="C551" s="315"/>
      <c r="D551" s="315"/>
      <c r="E551" s="315"/>
      <c r="F551" s="315"/>
      <c r="G551" s="315"/>
      <c r="H551" s="315"/>
      <c r="I551" s="315"/>
      <c r="J551" s="315"/>
      <c r="K551" s="315"/>
      <c r="L551" s="315"/>
      <c r="M551" s="315"/>
      <c r="N551" s="315"/>
      <c r="O551" s="315"/>
      <c r="P551" s="315"/>
      <c r="Q551" s="315"/>
      <c r="R551" s="315"/>
      <c r="S551" s="315"/>
      <c r="T551" s="315"/>
      <c r="U551" s="315"/>
      <c r="V551" s="315"/>
      <c r="W551" s="315"/>
      <c r="X551" s="315"/>
      <c r="Y551" s="316"/>
    </row>
    <row r="552" spans="1:25" s="85" customFormat="1" ht="15.75" x14ac:dyDescent="0.25">
      <c r="A552" s="152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317"/>
      <c r="Y552" s="318"/>
    </row>
    <row r="553" spans="1:25" s="85" customFormat="1" x14ac:dyDescent="0.25">
      <c r="A553" s="319"/>
      <c r="B553" s="320"/>
      <c r="C553" s="320"/>
      <c r="D553" s="320"/>
      <c r="E553" s="320"/>
      <c r="F553" s="320"/>
      <c r="G553" s="320"/>
      <c r="H553" s="320"/>
      <c r="I553" s="320"/>
      <c r="J553" s="320"/>
      <c r="K553" s="320"/>
      <c r="L553" s="320"/>
      <c r="M553" s="320"/>
      <c r="N553" s="320"/>
      <c r="O553" s="194"/>
      <c r="P553" s="194"/>
      <c r="Q553" s="321" t="s">
        <v>197</v>
      </c>
      <c r="R553" s="321"/>
      <c r="S553" s="321"/>
      <c r="T553" s="321"/>
      <c r="U553" s="321"/>
      <c r="V553" s="321"/>
      <c r="W553" s="321"/>
      <c r="X553" s="321"/>
      <c r="Y553" s="322"/>
    </row>
    <row r="554" spans="1:25" s="85" customForma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</row>
    <row r="555" spans="1:25" x14ac:dyDescent="0.25">
      <c r="A555" s="90"/>
      <c r="B555" s="90"/>
      <c r="C555" s="90"/>
      <c r="D555" s="90"/>
      <c r="E555" s="90"/>
      <c r="F555" s="90"/>
      <c r="G555" s="90"/>
      <c r="H555" s="90"/>
      <c r="I555" s="90"/>
      <c r="J555" s="90"/>
      <c r="K555" s="90"/>
      <c r="L555" s="90"/>
      <c r="M555" s="90"/>
      <c r="N555" s="90"/>
      <c r="O555" s="90"/>
      <c r="P555" s="90"/>
      <c r="Q555" s="90"/>
      <c r="R555" s="90"/>
      <c r="S555" s="90"/>
      <c r="T555" s="90"/>
      <c r="U555" s="90"/>
      <c r="V555" s="90"/>
      <c r="W555" s="90"/>
      <c r="X555" s="90"/>
      <c r="Y555" s="90"/>
    </row>
    <row r="556" spans="1:25" x14ac:dyDescent="0.25">
      <c r="A556" s="287" t="s">
        <v>1</v>
      </c>
      <c r="B556" s="287"/>
      <c r="C556" s="323" t="s">
        <v>126</v>
      </c>
      <c r="D556" s="324"/>
      <c r="E556" s="324"/>
      <c r="F556" s="324"/>
      <c r="G556" s="324"/>
      <c r="H556" s="324"/>
      <c r="I556" s="324"/>
      <c r="J556" s="324"/>
      <c r="K556" s="324"/>
      <c r="L556" s="324"/>
      <c r="M556" s="324"/>
      <c r="N556" s="324"/>
      <c r="O556" s="324"/>
      <c r="P556" s="324"/>
      <c r="Q556" s="325"/>
      <c r="R556" s="326" t="s">
        <v>2</v>
      </c>
      <c r="S556" s="327"/>
      <c r="T556" s="327"/>
      <c r="U556" s="327"/>
      <c r="V556" s="327"/>
      <c r="W556" s="327"/>
      <c r="X556" s="327"/>
      <c r="Y556" s="328"/>
    </row>
    <row r="557" spans="1:25" x14ac:dyDescent="0.25">
      <c r="A557" s="287" t="s">
        <v>3</v>
      </c>
      <c r="B557" s="287"/>
      <c r="C557" s="288" t="s">
        <v>200</v>
      </c>
      <c r="D557" s="289"/>
      <c r="E557" s="289"/>
      <c r="F557" s="289"/>
      <c r="G557" s="289"/>
      <c r="H557" s="289"/>
      <c r="I557" s="289"/>
      <c r="J557" s="289"/>
      <c r="K557" s="289"/>
      <c r="L557" s="289"/>
      <c r="M557" s="289"/>
      <c r="N557" s="289"/>
      <c r="O557" s="289"/>
      <c r="P557" s="289"/>
      <c r="Q557" s="290"/>
      <c r="R557" s="305" t="s">
        <v>4</v>
      </c>
      <c r="S557" s="306"/>
      <c r="T557" s="291" t="s">
        <v>256</v>
      </c>
      <c r="U557" s="292"/>
      <c r="V557" s="292"/>
      <c r="W557" s="292"/>
      <c r="X557" s="292"/>
      <c r="Y557" s="293"/>
    </row>
    <row r="558" spans="1:25" ht="15" customHeight="1" x14ac:dyDescent="0.25">
      <c r="A558" s="287" t="s">
        <v>6</v>
      </c>
      <c r="B558" s="287"/>
      <c r="C558" s="288" t="s">
        <v>80</v>
      </c>
      <c r="D558" s="289"/>
      <c r="E558" s="289"/>
      <c r="F558" s="289"/>
      <c r="G558" s="289"/>
      <c r="H558" s="289"/>
      <c r="I558" s="289"/>
      <c r="J558" s="289"/>
      <c r="K558" s="289"/>
      <c r="L558" s="289"/>
      <c r="M558" s="289"/>
      <c r="N558" s="289"/>
      <c r="O558" s="289"/>
      <c r="P558" s="289"/>
      <c r="Q558" s="290"/>
      <c r="R558" s="307" t="s">
        <v>7</v>
      </c>
      <c r="S558" s="308"/>
      <c r="T558" s="291" t="s">
        <v>257</v>
      </c>
      <c r="U558" s="292"/>
      <c r="V558" s="292"/>
      <c r="W558" s="292"/>
      <c r="X558" s="292"/>
      <c r="Y558" s="293"/>
    </row>
    <row r="559" spans="1:25" ht="15" customHeight="1" x14ac:dyDescent="0.25">
      <c r="A559" s="287" t="s">
        <v>9</v>
      </c>
      <c r="B559" s="287"/>
      <c r="C559" s="288" t="s">
        <v>211</v>
      </c>
      <c r="D559" s="289"/>
      <c r="E559" s="289"/>
      <c r="F559" s="289"/>
      <c r="G559" s="289"/>
      <c r="H559" s="289"/>
      <c r="I559" s="289"/>
      <c r="J559" s="289"/>
      <c r="K559" s="289"/>
      <c r="L559" s="289"/>
      <c r="M559" s="289"/>
      <c r="N559" s="289"/>
      <c r="O559" s="289"/>
      <c r="P559" s="289"/>
      <c r="Q559" s="290"/>
      <c r="R559" s="307" t="s">
        <v>10</v>
      </c>
      <c r="S559" s="308"/>
      <c r="T559" s="291" t="s">
        <v>258</v>
      </c>
      <c r="U559" s="292"/>
      <c r="V559" s="292"/>
      <c r="W559" s="292"/>
      <c r="X559" s="292"/>
      <c r="Y559" s="293"/>
    </row>
    <row r="560" spans="1:25" ht="15" customHeight="1" x14ac:dyDescent="0.25">
      <c r="A560" s="287" t="s">
        <v>11</v>
      </c>
      <c r="B560" s="287"/>
      <c r="C560" s="288" t="s">
        <v>201</v>
      </c>
      <c r="D560" s="289"/>
      <c r="E560" s="289"/>
      <c r="F560" s="289"/>
      <c r="G560" s="289"/>
      <c r="H560" s="289"/>
      <c r="I560" s="289"/>
      <c r="J560" s="289"/>
      <c r="K560" s="289"/>
      <c r="L560" s="289"/>
      <c r="M560" s="289"/>
      <c r="N560" s="289"/>
      <c r="O560" s="289"/>
      <c r="P560" s="289"/>
      <c r="Q560" s="290"/>
      <c r="R560" s="3" t="s">
        <v>12</v>
      </c>
      <c r="S560" s="4"/>
      <c r="T560" s="291" t="s">
        <v>271</v>
      </c>
      <c r="U560" s="292"/>
      <c r="V560" s="292"/>
      <c r="W560" s="292"/>
      <c r="X560" s="292"/>
      <c r="Y560" s="293"/>
    </row>
    <row r="561" spans="1:25" x14ac:dyDescent="0.25">
      <c r="A561" s="294" t="s">
        <v>13</v>
      </c>
      <c r="B561" s="294"/>
      <c r="C561" s="337" t="s">
        <v>202</v>
      </c>
      <c r="D561" s="289"/>
      <c r="E561" s="289"/>
      <c r="F561" s="289"/>
      <c r="G561" s="289"/>
      <c r="H561" s="289"/>
      <c r="I561" s="289"/>
      <c r="J561" s="289"/>
      <c r="K561" s="289"/>
      <c r="L561" s="289"/>
      <c r="M561" s="289"/>
      <c r="N561" s="289"/>
      <c r="O561" s="289"/>
      <c r="P561" s="289"/>
      <c r="Q561" s="290"/>
      <c r="R561" s="295" t="s">
        <v>14</v>
      </c>
      <c r="S561" s="296"/>
      <c r="T561" s="297" t="s">
        <v>273</v>
      </c>
      <c r="U561" s="298"/>
      <c r="V561" s="298"/>
      <c r="W561" s="298"/>
      <c r="X561" s="298"/>
      <c r="Y561" s="299"/>
    </row>
    <row r="562" spans="1:25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</row>
    <row r="563" spans="1:25" ht="27" customHeight="1" x14ac:dyDescent="0.25">
      <c r="A563" s="264" t="s">
        <v>15</v>
      </c>
      <c r="B563" s="261" t="s">
        <v>16</v>
      </c>
      <c r="C563" s="263"/>
      <c r="D563" s="278" t="s">
        <v>17</v>
      </c>
      <c r="E563" s="280" t="s">
        <v>18</v>
      </c>
      <c r="F563" s="300" t="s">
        <v>19</v>
      </c>
      <c r="G563" s="278" t="s">
        <v>20</v>
      </c>
      <c r="H563" s="280" t="s">
        <v>21</v>
      </c>
      <c r="I563" s="280" t="s">
        <v>22</v>
      </c>
      <c r="J563" s="280"/>
      <c r="K563" s="261" t="s">
        <v>23</v>
      </c>
      <c r="L563" s="262"/>
      <c r="M563" s="262"/>
      <c r="N563" s="262"/>
      <c r="O563" s="262"/>
      <c r="P563" s="263"/>
      <c r="Q563" s="284" t="s">
        <v>24</v>
      </c>
      <c r="R563" s="284"/>
      <c r="S563" s="284" t="s">
        <v>25</v>
      </c>
      <c r="T563" s="284"/>
      <c r="U563" s="301" t="s">
        <v>26</v>
      </c>
      <c r="V563" s="221" t="s">
        <v>27</v>
      </c>
      <c r="W563" s="221" t="s">
        <v>27</v>
      </c>
      <c r="X563" s="221" t="s">
        <v>27</v>
      </c>
      <c r="Y563" s="303" t="s">
        <v>28</v>
      </c>
    </row>
    <row r="564" spans="1:25" ht="24" x14ac:dyDescent="0.25">
      <c r="A564" s="264"/>
      <c r="B564" s="205" t="s">
        <v>29</v>
      </c>
      <c r="C564" s="205" t="s">
        <v>30</v>
      </c>
      <c r="D564" s="279"/>
      <c r="E564" s="280"/>
      <c r="F564" s="300"/>
      <c r="G564" s="279"/>
      <c r="H564" s="280"/>
      <c r="I564" s="204" t="s">
        <v>31</v>
      </c>
      <c r="J564" s="10" t="s">
        <v>32</v>
      </c>
      <c r="K564" s="269" t="s">
        <v>33</v>
      </c>
      <c r="L564" s="270"/>
      <c r="M564" s="286"/>
      <c r="N564" s="269" t="s">
        <v>34</v>
      </c>
      <c r="O564" s="270"/>
      <c r="P564" s="286"/>
      <c r="Q564" s="27" t="s">
        <v>35</v>
      </c>
      <c r="R564" s="27" t="s">
        <v>36</v>
      </c>
      <c r="S564" s="27" t="s">
        <v>123</v>
      </c>
      <c r="T564" s="27" t="s">
        <v>124</v>
      </c>
      <c r="U564" s="302"/>
      <c r="V564" s="220" t="s">
        <v>37</v>
      </c>
      <c r="W564" s="220" t="s">
        <v>38</v>
      </c>
      <c r="X564" s="220" t="s">
        <v>39</v>
      </c>
      <c r="Y564" s="304"/>
    </row>
    <row r="565" spans="1:25" ht="24" x14ac:dyDescent="0.25">
      <c r="A565" s="200"/>
      <c r="B565" s="205"/>
      <c r="C565" s="205"/>
      <c r="D565" s="202"/>
      <c r="E565" s="205"/>
      <c r="F565" s="203"/>
      <c r="G565" s="202"/>
      <c r="H565" s="205"/>
      <c r="I565" s="204"/>
      <c r="J565" s="10"/>
      <c r="K565" s="205" t="s">
        <v>40</v>
      </c>
      <c r="L565" s="205" t="s">
        <v>41</v>
      </c>
      <c r="M565" s="205" t="s">
        <v>42</v>
      </c>
      <c r="N565" s="205" t="s">
        <v>40</v>
      </c>
      <c r="O565" s="205" t="s">
        <v>41</v>
      </c>
      <c r="P565" s="205" t="s">
        <v>42</v>
      </c>
      <c r="Q565" s="205"/>
      <c r="R565" s="205"/>
      <c r="S565" s="205"/>
      <c r="T565" s="205"/>
      <c r="U565" s="202"/>
      <c r="V565" s="14"/>
      <c r="W565" s="14"/>
      <c r="X565" s="14"/>
      <c r="Y565" s="207"/>
    </row>
    <row r="566" spans="1:25" x14ac:dyDescent="0.25">
      <c r="A566" s="16">
        <v>1</v>
      </c>
      <c r="B566" s="16"/>
      <c r="C566" s="17"/>
      <c r="D566" s="17"/>
      <c r="E566" s="17"/>
      <c r="F566" s="18"/>
      <c r="G566" s="16"/>
      <c r="H566" s="18"/>
      <c r="I566" s="18"/>
      <c r="J566" s="18"/>
      <c r="K566" s="19"/>
      <c r="L566" s="19"/>
      <c r="M566" s="19"/>
      <c r="N566" s="19"/>
      <c r="O566" s="19"/>
      <c r="P566" s="19"/>
      <c r="Q566" s="20"/>
      <c r="R566" s="16"/>
      <c r="S566" s="21"/>
      <c r="T566" s="21"/>
      <c r="U566" s="22"/>
      <c r="V566" s="23">
        <f>IFERROR((J566/I566)*100,0)</f>
        <v>0</v>
      </c>
      <c r="W566" s="23">
        <f>IFERROR((S566/T566)*100,0)</f>
        <v>0</v>
      </c>
      <c r="X566" s="23">
        <f>IFERROR(((N566+O566+P566)/(K566+L566+M566))*100,0)</f>
        <v>0</v>
      </c>
      <c r="Y566" s="24"/>
    </row>
    <row r="567" spans="1:25" x14ac:dyDescent="0.25">
      <c r="A567" s="16">
        <v>2</v>
      </c>
      <c r="B567" s="16"/>
      <c r="C567" s="17"/>
      <c r="D567" s="17"/>
      <c r="E567" s="17"/>
      <c r="F567" s="18"/>
      <c r="G567" s="16"/>
      <c r="H567" s="18"/>
      <c r="I567" s="18"/>
      <c r="J567" s="18"/>
      <c r="K567" s="19"/>
      <c r="L567" s="19"/>
      <c r="M567" s="19"/>
      <c r="N567" s="19"/>
      <c r="O567" s="19"/>
      <c r="P567" s="19"/>
      <c r="Q567" s="20"/>
      <c r="R567" s="16"/>
      <c r="S567" s="21"/>
      <c r="T567" s="21"/>
      <c r="U567" s="22"/>
      <c r="V567" s="23">
        <f>IFERROR((J567/I567)*100,0)</f>
        <v>0</v>
      </c>
      <c r="W567" s="23">
        <f>IFERROR((S567/T567)*100,0)</f>
        <v>0</v>
      </c>
      <c r="X567" s="23">
        <f>IFERROR(((N567+O567+P567)/(K567+L567+M567))*100,0)</f>
        <v>0</v>
      </c>
      <c r="Y567" s="24"/>
    </row>
    <row r="568" spans="1:25" x14ac:dyDescent="0.25">
      <c r="A568" s="16">
        <v>3</v>
      </c>
      <c r="B568" s="16"/>
      <c r="C568" s="17"/>
      <c r="D568" s="17"/>
      <c r="E568" s="17"/>
      <c r="F568" s="18"/>
      <c r="G568" s="16"/>
      <c r="H568" s="18"/>
      <c r="I568" s="18"/>
      <c r="J568" s="18"/>
      <c r="K568" s="19"/>
      <c r="L568" s="19"/>
      <c r="M568" s="19"/>
      <c r="N568" s="19"/>
      <c r="O568" s="19"/>
      <c r="P568" s="19"/>
      <c r="Q568" s="20"/>
      <c r="R568" s="16"/>
      <c r="S568" s="21"/>
      <c r="T568" s="21"/>
      <c r="U568" s="22"/>
      <c r="V568" s="23">
        <f>IFERROR((J568/I568)*100,0)</f>
        <v>0</v>
      </c>
      <c r="W568" s="23">
        <f>IFERROR((S568/T568)*100,0)</f>
        <v>0</v>
      </c>
      <c r="X568" s="23">
        <f>IFERROR(((N568+O568+P568)/(K568+L568+M568))*100,0)</f>
        <v>0</v>
      </c>
      <c r="Y568" s="24"/>
    </row>
    <row r="569" spans="1:25" x14ac:dyDescent="0.25">
      <c r="A569" s="25"/>
      <c r="B569" s="25"/>
      <c r="C569" s="26"/>
      <c r="D569" s="205" t="s">
        <v>43</v>
      </c>
      <c r="E569" s="205"/>
      <c r="F569" s="27"/>
      <c r="G569" s="25"/>
      <c r="H569" s="27"/>
      <c r="I569" s="27"/>
      <c r="J569" s="27"/>
      <c r="K569" s="28">
        <f t="shared" ref="K569:P569" si="39">K566+K567+K568</f>
        <v>0</v>
      </c>
      <c r="L569" s="28">
        <f t="shared" si="39"/>
        <v>0</v>
      </c>
      <c r="M569" s="28">
        <f t="shared" si="39"/>
        <v>0</v>
      </c>
      <c r="N569" s="28">
        <f t="shared" si="39"/>
        <v>0</v>
      </c>
      <c r="O569" s="28">
        <f t="shared" si="39"/>
        <v>0</v>
      </c>
      <c r="P569" s="28">
        <f t="shared" si="39"/>
        <v>0</v>
      </c>
      <c r="Q569" s="29"/>
      <c r="R569" s="25"/>
      <c r="S569" s="30"/>
      <c r="T569" s="30"/>
      <c r="U569" s="31"/>
      <c r="V569" s="31">
        <v>0</v>
      </c>
      <c r="W569" s="31">
        <v>0</v>
      </c>
      <c r="X569" s="31">
        <v>0</v>
      </c>
      <c r="Y569" s="25"/>
    </row>
    <row r="570" spans="1:25" x14ac:dyDescent="0.25">
      <c r="A570" s="16">
        <v>4</v>
      </c>
      <c r="B570" s="16"/>
      <c r="C570" s="17"/>
      <c r="D570" s="17"/>
      <c r="E570" s="17"/>
      <c r="F570" s="18"/>
      <c r="G570" s="16"/>
      <c r="H570" s="18"/>
      <c r="I570" s="18"/>
      <c r="J570" s="18"/>
      <c r="K570" s="19"/>
      <c r="L570" s="19"/>
      <c r="M570" s="19"/>
      <c r="N570" s="19"/>
      <c r="O570" s="19"/>
      <c r="P570" s="19"/>
      <c r="Q570" s="20"/>
      <c r="R570" s="16"/>
      <c r="S570" s="21"/>
      <c r="T570" s="21"/>
      <c r="U570" s="22"/>
      <c r="V570" s="23">
        <f>IFERROR((J570/I570)*100,0)</f>
        <v>0</v>
      </c>
      <c r="W570" s="23">
        <f>IFERROR((S570/T570)*100,0)</f>
        <v>0</v>
      </c>
      <c r="X570" s="23">
        <f>IFERROR(((N570+O570+P570)/(K570+L570+M570))*100,0)</f>
        <v>0</v>
      </c>
      <c r="Y570" s="24"/>
    </row>
    <row r="571" spans="1:25" x14ac:dyDescent="0.25">
      <c r="A571" s="16">
        <v>5</v>
      </c>
      <c r="B571" s="16"/>
      <c r="C571" s="16"/>
      <c r="D571" s="17"/>
      <c r="E571" s="17"/>
      <c r="F571" s="18"/>
      <c r="G571" s="16"/>
      <c r="H571" s="18"/>
      <c r="I571" s="18"/>
      <c r="J571" s="18"/>
      <c r="K571" s="19"/>
      <c r="L571" s="19"/>
      <c r="M571" s="19"/>
      <c r="N571" s="19"/>
      <c r="O571" s="19"/>
      <c r="P571" s="19"/>
      <c r="Q571" s="20"/>
      <c r="R571" s="16"/>
      <c r="S571" s="21"/>
      <c r="T571" s="16"/>
      <c r="U571" s="16"/>
      <c r="V571" s="23">
        <f>IFERROR((J571/I571)*100,0)</f>
        <v>0</v>
      </c>
      <c r="W571" s="23">
        <f>IFERROR((S571/T571)*100,0)</f>
        <v>0</v>
      </c>
      <c r="X571" s="23">
        <f>IFERROR(((N571+O571+P571)/(K571+L571+M571))*100,0)</f>
        <v>0</v>
      </c>
      <c r="Y571" s="24"/>
    </row>
    <row r="572" spans="1:25" x14ac:dyDescent="0.25">
      <c r="A572" s="16">
        <v>6</v>
      </c>
      <c r="B572" s="16"/>
      <c r="C572" s="16"/>
      <c r="D572" s="17"/>
      <c r="E572" s="17"/>
      <c r="F572" s="18"/>
      <c r="G572" s="16"/>
      <c r="H572" s="18"/>
      <c r="I572" s="18"/>
      <c r="J572" s="18"/>
      <c r="K572" s="19"/>
      <c r="L572" s="19"/>
      <c r="M572" s="19"/>
      <c r="N572" s="19"/>
      <c r="O572" s="19"/>
      <c r="P572" s="19"/>
      <c r="Q572" s="32"/>
      <c r="R572" s="33"/>
      <c r="S572" s="34"/>
      <c r="T572" s="34"/>
      <c r="U572" s="35"/>
      <c r="V572" s="23">
        <f>IFERROR((J572/I572)*100,0)</f>
        <v>0</v>
      </c>
      <c r="W572" s="23">
        <f>IFERROR((S572/T572)*100,0)</f>
        <v>0</v>
      </c>
      <c r="X572" s="23">
        <f>IFERROR(((N572+O572+P572)/(K572+L572+M572))*100,0)</f>
        <v>0</v>
      </c>
      <c r="Y572" s="24"/>
    </row>
    <row r="573" spans="1:25" x14ac:dyDescent="0.25">
      <c r="A573" s="25"/>
      <c r="B573" s="25"/>
      <c r="C573" s="25"/>
      <c r="D573" s="205" t="s">
        <v>43</v>
      </c>
      <c r="E573" s="205"/>
      <c r="F573" s="27"/>
      <c r="G573" s="25"/>
      <c r="H573" s="27"/>
      <c r="I573" s="27"/>
      <c r="J573" s="27"/>
      <c r="K573" s="28">
        <f t="shared" ref="K573:P573" si="40">K570+K571+K572</f>
        <v>0</v>
      </c>
      <c r="L573" s="28">
        <f t="shared" si="40"/>
        <v>0</v>
      </c>
      <c r="M573" s="28">
        <f t="shared" si="40"/>
        <v>0</v>
      </c>
      <c r="N573" s="28">
        <f t="shared" si="40"/>
        <v>0</v>
      </c>
      <c r="O573" s="28">
        <f t="shared" si="40"/>
        <v>0</v>
      </c>
      <c r="P573" s="28">
        <f t="shared" si="40"/>
        <v>0</v>
      </c>
      <c r="Q573" s="32"/>
      <c r="R573" s="33"/>
      <c r="S573" s="34"/>
      <c r="T573" s="34"/>
      <c r="U573" s="35"/>
      <c r="V573" s="23">
        <f>IFERROR((J573/I573)*100,0)</f>
        <v>0</v>
      </c>
      <c r="W573" s="23">
        <f>IFERROR((S573/T573)*100,0)</f>
        <v>0</v>
      </c>
      <c r="X573" s="23">
        <f>IFERROR(((N573+O573+P573)/(K573+L573+M573))*100,0)</f>
        <v>0</v>
      </c>
      <c r="Y573" s="24"/>
    </row>
    <row r="574" spans="1:25" x14ac:dyDescent="0.25">
      <c r="A574" s="259" t="s">
        <v>44</v>
      </c>
      <c r="B574" s="259"/>
      <c r="C574" s="259"/>
      <c r="D574" s="259"/>
      <c r="E574" s="259"/>
      <c r="F574" s="259"/>
      <c r="G574" s="259"/>
      <c r="H574" s="259"/>
      <c r="I574" s="206"/>
      <c r="J574" s="206"/>
      <c r="K574" s="37">
        <f t="shared" ref="K574:P574" si="41">K569+K573</f>
        <v>0</v>
      </c>
      <c r="L574" s="37">
        <f t="shared" si="41"/>
        <v>0</v>
      </c>
      <c r="M574" s="37">
        <f t="shared" si="41"/>
        <v>0</v>
      </c>
      <c r="N574" s="37">
        <f t="shared" si="41"/>
        <v>0</v>
      </c>
      <c r="O574" s="37">
        <f t="shared" si="41"/>
        <v>0</v>
      </c>
      <c r="P574" s="37">
        <f t="shared" si="41"/>
        <v>0</v>
      </c>
      <c r="Q574" s="275"/>
      <c r="R574" s="275"/>
      <c r="S574" s="275"/>
      <c r="T574" s="275"/>
      <c r="U574" s="275"/>
      <c r="V574" s="275"/>
      <c r="W574" s="275"/>
      <c r="X574" s="275"/>
      <c r="Y574" s="275"/>
    </row>
    <row r="575" spans="1:25" x14ac:dyDescent="0.25">
      <c r="A575" s="38"/>
      <c r="B575" s="38"/>
      <c r="C575" s="38"/>
      <c r="D575" s="38"/>
      <c r="E575" s="38"/>
      <c r="F575" s="38"/>
      <c r="G575" s="38"/>
      <c r="H575" s="38"/>
      <c r="I575" s="38"/>
      <c r="J575" s="38"/>
      <c r="K575" s="38"/>
      <c r="L575" s="39"/>
      <c r="M575" s="39"/>
    </row>
    <row r="576" spans="1:25" x14ac:dyDescent="0.25">
      <c r="A576" s="39"/>
      <c r="B576" s="39"/>
      <c r="C576" s="39"/>
      <c r="D576" s="39"/>
      <c r="E576" s="39"/>
      <c r="F576" s="39"/>
      <c r="G576" s="39"/>
      <c r="H576" s="39"/>
      <c r="I576" s="39"/>
      <c r="J576" s="39"/>
      <c r="K576" s="39"/>
      <c r="L576" s="39"/>
      <c r="M576" s="39"/>
      <c r="N576" s="39"/>
      <c r="O576" s="39"/>
      <c r="P576" s="39"/>
    </row>
    <row r="577" spans="1:25" x14ac:dyDescent="0.25">
      <c r="A577" s="276" t="s">
        <v>45</v>
      </c>
      <c r="B577" s="276"/>
      <c r="C577" s="276"/>
      <c r="D577" s="276"/>
      <c r="E577" s="276"/>
      <c r="F577" s="276"/>
      <c r="G577" s="276"/>
      <c r="H577" s="276"/>
      <c r="I577" s="276"/>
      <c r="J577" s="276"/>
      <c r="K577" s="276"/>
      <c r="L577" s="276"/>
      <c r="M577" s="276"/>
      <c r="N577" s="276"/>
      <c r="O577" s="276"/>
      <c r="P577" s="276"/>
      <c r="Q577" s="276"/>
      <c r="R577" s="276"/>
      <c r="S577" s="276"/>
      <c r="T577" s="276"/>
      <c r="U577" s="276"/>
      <c r="V577" s="276"/>
      <c r="W577" s="276"/>
      <c r="X577" s="276"/>
      <c r="Y577" s="276"/>
    </row>
    <row r="578" spans="1:25" x14ac:dyDescent="0.25">
      <c r="A578" s="277"/>
      <c r="B578" s="277"/>
      <c r="C578" s="277"/>
      <c r="D578" s="277"/>
      <c r="E578" s="277"/>
      <c r="F578" s="277"/>
      <c r="G578" s="277"/>
      <c r="H578" s="277"/>
      <c r="I578" s="277"/>
      <c r="J578" s="277"/>
      <c r="K578" s="277"/>
      <c r="L578" s="277"/>
      <c r="M578" s="277"/>
      <c r="N578" s="277"/>
      <c r="O578" s="277"/>
      <c r="P578" s="277"/>
      <c r="Q578" s="277"/>
      <c r="R578" s="277"/>
      <c r="S578" s="277"/>
      <c r="T578" s="277"/>
      <c r="U578" s="277"/>
      <c r="V578" s="277"/>
      <c r="W578" s="277"/>
      <c r="X578" s="277"/>
      <c r="Y578" s="277"/>
    </row>
    <row r="579" spans="1:25" ht="25.5" customHeight="1" x14ac:dyDescent="0.25">
      <c r="A579" s="264" t="s">
        <v>15</v>
      </c>
      <c r="B579" s="278" t="s">
        <v>46</v>
      </c>
      <c r="C579" s="264" t="s">
        <v>47</v>
      </c>
      <c r="D579" s="264"/>
      <c r="E579" s="280" t="s">
        <v>18</v>
      </c>
      <c r="F579" s="278" t="s">
        <v>20</v>
      </c>
      <c r="G579" s="280" t="s">
        <v>48</v>
      </c>
      <c r="H579" s="280" t="s">
        <v>22</v>
      </c>
      <c r="I579" s="280"/>
      <c r="J579" s="261" t="s">
        <v>23</v>
      </c>
      <c r="K579" s="262"/>
      <c r="L579" s="262"/>
      <c r="M579" s="262"/>
      <c r="N579" s="262"/>
      <c r="O579" s="263"/>
      <c r="P579" s="281" t="s">
        <v>49</v>
      </c>
      <c r="Q579" s="282"/>
      <c r="R579" s="283" t="s">
        <v>50</v>
      </c>
      <c r="S579" s="283"/>
      <c r="T579" s="284" t="s">
        <v>26</v>
      </c>
      <c r="U579" s="221" t="s">
        <v>27</v>
      </c>
      <c r="V579" s="221" t="s">
        <v>27</v>
      </c>
      <c r="W579" s="221" t="s">
        <v>27</v>
      </c>
      <c r="X579" s="285" t="s">
        <v>28</v>
      </c>
      <c r="Y579" s="40"/>
    </row>
    <row r="580" spans="1:25" ht="36" x14ac:dyDescent="0.25">
      <c r="A580" s="264"/>
      <c r="B580" s="279"/>
      <c r="C580" s="264"/>
      <c r="D580" s="264"/>
      <c r="E580" s="280"/>
      <c r="F580" s="279"/>
      <c r="G580" s="280"/>
      <c r="H580" s="204" t="s">
        <v>31</v>
      </c>
      <c r="I580" s="10" t="s">
        <v>32</v>
      </c>
      <c r="J580" s="269" t="s">
        <v>51</v>
      </c>
      <c r="K580" s="270"/>
      <c r="L580" s="286"/>
      <c r="M580" s="269" t="s">
        <v>34</v>
      </c>
      <c r="N580" s="270"/>
      <c r="O580" s="286"/>
      <c r="P580" s="27" t="s">
        <v>35</v>
      </c>
      <c r="Q580" s="27" t="s">
        <v>36</v>
      </c>
      <c r="R580" s="27" t="s">
        <v>123</v>
      </c>
      <c r="S580" s="27" t="s">
        <v>124</v>
      </c>
      <c r="T580" s="284"/>
      <c r="U580" s="220" t="s">
        <v>37</v>
      </c>
      <c r="V580" s="220" t="s">
        <v>38</v>
      </c>
      <c r="W580" s="220" t="s">
        <v>39</v>
      </c>
      <c r="X580" s="285"/>
      <c r="Y580" s="40"/>
    </row>
    <row r="581" spans="1:25" ht="24" x14ac:dyDescent="0.25">
      <c r="A581" s="200"/>
      <c r="B581" s="202"/>
      <c r="C581" s="71"/>
      <c r="D581" s="72"/>
      <c r="E581" s="201"/>
      <c r="F581" s="202"/>
      <c r="G581" s="205"/>
      <c r="H581" s="41"/>
      <c r="I581" s="10"/>
      <c r="J581" s="205" t="s">
        <v>40</v>
      </c>
      <c r="K581" s="205" t="s">
        <v>41</v>
      </c>
      <c r="L581" s="205" t="s">
        <v>42</v>
      </c>
      <c r="M581" s="205" t="s">
        <v>40</v>
      </c>
      <c r="N581" s="205" t="s">
        <v>41</v>
      </c>
      <c r="O581" s="205" t="s">
        <v>42</v>
      </c>
      <c r="P581" s="205"/>
      <c r="Q581" s="205"/>
      <c r="R581" s="205"/>
      <c r="S581" s="205"/>
      <c r="T581" s="205"/>
      <c r="U581" s="14"/>
      <c r="V581" s="14"/>
      <c r="W581" s="14"/>
      <c r="X581" s="203"/>
      <c r="Y581" s="40"/>
    </row>
    <row r="582" spans="1:25" ht="51.75" customHeight="1" x14ac:dyDescent="0.25">
      <c r="A582" s="16">
        <v>1</v>
      </c>
      <c r="B582" s="42" t="s">
        <v>75</v>
      </c>
      <c r="C582" s="247" t="s">
        <v>203</v>
      </c>
      <c r="D582" s="247"/>
      <c r="E582" s="18" t="s">
        <v>204</v>
      </c>
      <c r="F582" s="199" t="s">
        <v>54</v>
      </c>
      <c r="G582" s="198" t="s">
        <v>54</v>
      </c>
      <c r="H582" s="18">
        <v>9</v>
      </c>
      <c r="I582" s="18">
        <v>9</v>
      </c>
      <c r="J582" s="19">
        <v>36646.69</v>
      </c>
      <c r="K582" s="19"/>
      <c r="L582" s="19"/>
      <c r="M582" s="19">
        <v>36646.69</v>
      </c>
      <c r="N582" s="19"/>
      <c r="O582" s="20"/>
      <c r="P582" s="23">
        <f>IFERROR((I582/H582)*100,0)</f>
        <v>100</v>
      </c>
      <c r="Q582" s="23">
        <f>IFERROR((M582/J582)*100,0)</f>
        <v>100</v>
      </c>
      <c r="R582" s="21">
        <v>44470</v>
      </c>
      <c r="S582" s="21">
        <v>44561</v>
      </c>
      <c r="T582" s="88">
        <v>500</v>
      </c>
      <c r="U582" s="23">
        <f t="shared" ref="U582" si="42">IFERROR((I582/H582)*100,0)</f>
        <v>100</v>
      </c>
      <c r="V582" s="23">
        <f t="shared" ref="V582" si="43">IFERROR((Q582/P582)*100,0)</f>
        <v>100</v>
      </c>
      <c r="W582" s="23">
        <f t="shared" ref="W582" si="44">IFERROR((M582/J582)*100,0)</f>
        <v>100</v>
      </c>
      <c r="X582" s="24"/>
      <c r="Y582" s="40"/>
    </row>
    <row r="583" spans="1:25" ht="19.5" customHeight="1" x14ac:dyDescent="0.25">
      <c r="A583" s="16"/>
      <c r="B583" s="42"/>
      <c r="C583" s="256"/>
      <c r="D583" s="256"/>
      <c r="E583" s="44"/>
      <c r="F583" s="199"/>
      <c r="G583" s="198"/>
      <c r="H583" s="44"/>
      <c r="I583" s="44"/>
      <c r="J583" s="19"/>
      <c r="K583" s="19"/>
      <c r="L583" s="19"/>
      <c r="M583" s="19"/>
      <c r="N583" s="20"/>
      <c r="O583" s="20"/>
      <c r="P583" s="20"/>
      <c r="Q583" s="16"/>
      <c r="R583" s="21"/>
      <c r="S583" s="21"/>
      <c r="T583" s="88"/>
      <c r="U583" s="23"/>
      <c r="V583" s="23"/>
      <c r="W583" s="23"/>
      <c r="X583" s="24"/>
      <c r="Y583" s="40"/>
    </row>
    <row r="584" spans="1:25" x14ac:dyDescent="0.25">
      <c r="A584" s="16"/>
      <c r="B584" s="42"/>
      <c r="C584" s="257"/>
      <c r="D584" s="258"/>
      <c r="E584" s="87"/>
      <c r="F584" s="199"/>
      <c r="G584" s="198"/>
      <c r="H584" s="208"/>
      <c r="I584" s="208"/>
      <c r="J584" s="19"/>
      <c r="K584" s="19"/>
      <c r="L584" s="19"/>
      <c r="M584" s="19"/>
      <c r="N584" s="20"/>
      <c r="O584" s="20"/>
      <c r="P584" s="20"/>
      <c r="Q584" s="16"/>
      <c r="R584" s="21"/>
      <c r="S584" s="21"/>
      <c r="T584" s="88"/>
      <c r="U584" s="23"/>
      <c r="V584" s="23"/>
      <c r="W584" s="23"/>
      <c r="X584" s="24"/>
      <c r="Y584" s="40"/>
    </row>
    <row r="585" spans="1:25" x14ac:dyDescent="0.25">
      <c r="A585" s="259" t="s">
        <v>44</v>
      </c>
      <c r="B585" s="259"/>
      <c r="C585" s="260"/>
      <c r="D585" s="260"/>
      <c r="E585" s="48"/>
      <c r="F585" s="118"/>
      <c r="G585" s="46"/>
      <c r="H585" s="48"/>
      <c r="I585" s="46"/>
      <c r="J585" s="28">
        <f>SUM(J582:J584)</f>
        <v>36646.69</v>
      </c>
      <c r="K585" s="28"/>
      <c r="L585" s="28"/>
      <c r="M585" s="28">
        <f t="shared" ref="M585" si="45">SUM(M582:M584)</f>
        <v>36646.69</v>
      </c>
      <c r="N585" s="49"/>
      <c r="O585" s="49"/>
      <c r="P585" s="49"/>
      <c r="Q585" s="49"/>
      <c r="R585" s="49"/>
      <c r="S585" s="49"/>
      <c r="T585" s="49"/>
      <c r="U585" s="49"/>
      <c r="V585" s="49"/>
      <c r="W585" s="49"/>
      <c r="X585" s="49"/>
      <c r="Y585" s="40"/>
    </row>
    <row r="586" spans="1:25" x14ac:dyDescent="0.25">
      <c r="B586" s="50"/>
      <c r="U586" s="51"/>
      <c r="V586" s="51"/>
      <c r="W586" s="51"/>
      <c r="X586" s="51"/>
      <c r="Y586" s="52"/>
    </row>
    <row r="587" spans="1:25" x14ac:dyDescent="0.25">
      <c r="B587" s="84"/>
      <c r="U587" s="51"/>
      <c r="V587" s="51"/>
      <c r="W587" s="51"/>
      <c r="X587" s="51"/>
      <c r="Y587" s="52"/>
    </row>
    <row r="588" spans="1:25" ht="16.5" x14ac:dyDescent="0.3">
      <c r="A588" s="53"/>
      <c r="B588" s="84"/>
      <c r="D588" s="261" t="s">
        <v>55</v>
      </c>
      <c r="E588" s="262"/>
      <c r="F588" s="262"/>
      <c r="G588" s="262"/>
      <c r="H588" s="262"/>
      <c r="I588" s="262"/>
      <c r="J588" s="262"/>
      <c r="K588" s="262"/>
      <c r="L588" s="262"/>
      <c r="M588" s="262"/>
      <c r="N588" s="262"/>
      <c r="O588" s="262"/>
      <c r="P588" s="262"/>
      <c r="Q588" s="262"/>
      <c r="R588" s="262"/>
      <c r="S588" s="262"/>
      <c r="T588" s="263"/>
    </row>
    <row r="589" spans="1:25" ht="16.5" x14ac:dyDescent="0.3">
      <c r="A589" s="53"/>
      <c r="B589" s="84"/>
      <c r="D589" s="264" t="s">
        <v>56</v>
      </c>
      <c r="E589" s="264" t="s">
        <v>57</v>
      </c>
      <c r="F589" s="264"/>
      <c r="G589" s="264"/>
      <c r="H589" s="261"/>
      <c r="I589" s="265" t="s">
        <v>58</v>
      </c>
      <c r="J589" s="262"/>
      <c r="K589" s="266"/>
      <c r="L589" s="265" t="s">
        <v>59</v>
      </c>
      <c r="M589" s="262"/>
      <c r="N589" s="262"/>
      <c r="O589" s="267" t="s">
        <v>60</v>
      </c>
      <c r="P589" s="267"/>
      <c r="Q589" s="267"/>
      <c r="R589" s="267"/>
      <c r="S589" s="267"/>
      <c r="T589" s="268"/>
    </row>
    <row r="590" spans="1:25" x14ac:dyDescent="0.25">
      <c r="B590" s="84"/>
      <c r="D590" s="264"/>
      <c r="E590" s="264" t="s">
        <v>61</v>
      </c>
      <c r="F590" s="264"/>
      <c r="G590" s="269" t="s">
        <v>62</v>
      </c>
      <c r="H590" s="270"/>
      <c r="I590" s="54" t="s">
        <v>61</v>
      </c>
      <c r="J590" s="269" t="s">
        <v>62</v>
      </c>
      <c r="K590" s="271"/>
      <c r="L590" s="54" t="s">
        <v>61</v>
      </c>
      <c r="M590" s="269" t="s">
        <v>62</v>
      </c>
      <c r="N590" s="271"/>
      <c r="O590" s="272" t="s">
        <v>16</v>
      </c>
      <c r="P590" s="272"/>
      <c r="Q590" s="272"/>
      <c r="R590" s="55" t="s">
        <v>61</v>
      </c>
      <c r="S590" s="273" t="s">
        <v>62</v>
      </c>
      <c r="T590" s="273"/>
    </row>
    <row r="591" spans="1:25" x14ac:dyDescent="0.25">
      <c r="B591" s="84"/>
      <c r="D591" s="56" t="s">
        <v>63</v>
      </c>
      <c r="E591" s="228">
        <f>COUNTIFS(G566:G569,"O",B566:B569,"AGUA Y SANEAMIENTO")</f>
        <v>0</v>
      </c>
      <c r="F591" s="229"/>
      <c r="G591" s="230">
        <f t="shared" ref="G591:G596" si="46">SUMIFS(N559:N566,G559:G566,"O",B559:B566,"AGUA Y SANEAMIENTO")</f>
        <v>0</v>
      </c>
      <c r="H591" s="231"/>
      <c r="I591" s="57">
        <f>COUNTIFS(G557:G560,"A",B557:B560,"AGUA Y SANEAMIENTO")</f>
        <v>0</v>
      </c>
      <c r="J591" s="230">
        <f t="shared" ref="J591:J596" si="47">SUMIFS(N559:N566,G559:G566,"A",B559:B566,"AGUA Y SANEAMIENTO")</f>
        <v>0</v>
      </c>
      <c r="K591" s="232"/>
      <c r="L591" s="57">
        <f>COUNTIFS(G557:G560,"AC",B557:B560,"AGUA Y SANEAMIENTO")</f>
        <v>0</v>
      </c>
      <c r="M591" s="230">
        <f>SUMIFS(N560:N567,G560:G567,"AC",B560:B567,"AGUA Y SANEAMIENTO")</f>
        <v>0</v>
      </c>
      <c r="N591" s="232"/>
      <c r="O591" s="246" t="s">
        <v>64</v>
      </c>
      <c r="P591" s="247"/>
      <c r="Q591" s="247"/>
      <c r="R591" s="248">
        <f>COUNTIF(B580:B588,"FGP")</f>
        <v>1</v>
      </c>
      <c r="S591" s="250">
        <f>SUMIF(B580:B588,"FGP",M580:M588)</f>
        <v>36646.69</v>
      </c>
      <c r="T591" s="251"/>
    </row>
    <row r="592" spans="1:25" x14ac:dyDescent="0.25">
      <c r="B592" s="84"/>
      <c r="D592" s="56" t="s">
        <v>65</v>
      </c>
      <c r="E592" s="228">
        <f t="shared" ref="E592:E600" si="48">COUNTIFS(G567:G570,"O",B567:B570,"AGUA Y SANEAMIENTO")</f>
        <v>0</v>
      </c>
      <c r="F592" s="229"/>
      <c r="G592" s="230">
        <f t="shared" si="46"/>
        <v>0</v>
      </c>
      <c r="H592" s="231"/>
      <c r="I592" s="57">
        <f>COUNTIFS(G557:G560,"A",B557:B560,"EDUCACIÓN")</f>
        <v>0</v>
      </c>
      <c r="J592" s="230">
        <f t="shared" si="47"/>
        <v>0</v>
      </c>
      <c r="K592" s="232"/>
      <c r="L592" s="57">
        <f>COUNTIFS(G557:G560,"AC",B557:B560,"EDUCACIÓN")</f>
        <v>0</v>
      </c>
      <c r="M592" s="230">
        <f>SUMIFS(N1983:N1988,G1983:G1988,"AC",B1983:B1988,"AGUA Y SANEAMIENTO")</f>
        <v>0</v>
      </c>
      <c r="N592" s="232"/>
      <c r="O592" s="246"/>
      <c r="P592" s="247"/>
      <c r="Q592" s="247"/>
      <c r="R592" s="274"/>
      <c r="S592" s="254"/>
      <c r="T592" s="255"/>
    </row>
    <row r="593" spans="2:25" x14ac:dyDescent="0.25">
      <c r="D593" s="58" t="s">
        <v>66</v>
      </c>
      <c r="E593" s="228">
        <f t="shared" si="48"/>
        <v>0</v>
      </c>
      <c r="F593" s="229"/>
      <c r="G593" s="230">
        <f t="shared" si="46"/>
        <v>0</v>
      </c>
      <c r="H593" s="231"/>
      <c r="I593" s="57">
        <f>COUNTIFS(G557:G560,"A",B557:B560,"OTROS PROYECTOS")</f>
        <v>0</v>
      </c>
      <c r="J593" s="230">
        <f t="shared" si="47"/>
        <v>0</v>
      </c>
      <c r="K593" s="232"/>
      <c r="L593" s="57">
        <f>COUNTIFS(G557:G560,"AC",B557:B560,"OTROS PROYECTOS")</f>
        <v>0</v>
      </c>
      <c r="M593" s="230">
        <f>SUMIFS(N1983:N1988,G1983:G1988,"AC",B1983:B1988,"AGUA Y SANEAMIENTO")</f>
        <v>0</v>
      </c>
      <c r="N593" s="232"/>
      <c r="O593" s="246" t="s">
        <v>67</v>
      </c>
      <c r="P593" s="247"/>
      <c r="Q593" s="247"/>
      <c r="R593" s="248">
        <f>COUNTIF(B580:B588,"FORTAMUN")</f>
        <v>0</v>
      </c>
      <c r="S593" s="250">
        <f>SUMIF(B580:B588,"FORTAMUN",N580:N588)</f>
        <v>0</v>
      </c>
      <c r="T593" s="251"/>
    </row>
    <row r="594" spans="2:25" x14ac:dyDescent="0.25">
      <c r="D594" s="58" t="s">
        <v>68</v>
      </c>
      <c r="E594" s="228">
        <f t="shared" si="48"/>
        <v>0</v>
      </c>
      <c r="F594" s="229"/>
      <c r="G594" s="230">
        <f t="shared" si="46"/>
        <v>0</v>
      </c>
      <c r="H594" s="231"/>
      <c r="I594" s="57">
        <f>COUNTIFS(G557:G560,"A",B557:B560,"SALUD")</f>
        <v>0</v>
      </c>
      <c r="J594" s="230">
        <f t="shared" si="47"/>
        <v>0</v>
      </c>
      <c r="K594" s="232"/>
      <c r="L594" s="57">
        <f>COUNTIFS(G557:G560,"AC",B557:B560,"SALUD")</f>
        <v>0</v>
      </c>
      <c r="M594" s="230">
        <f>SUMIFS(N1983:N1988,G1983:G1988,"AC",B1983:B1988,"AGUA Y SANEAMIENTO")</f>
        <v>0</v>
      </c>
      <c r="N594" s="232"/>
      <c r="O594" s="246"/>
      <c r="P594" s="247"/>
      <c r="Q594" s="247"/>
      <c r="R594" s="249"/>
      <c r="S594" s="252"/>
      <c r="T594" s="253"/>
    </row>
    <row r="595" spans="2:25" x14ac:dyDescent="0.25">
      <c r="D595" s="58" t="s">
        <v>69</v>
      </c>
      <c r="E595" s="228">
        <f t="shared" si="48"/>
        <v>0</v>
      </c>
      <c r="F595" s="229"/>
      <c r="G595" s="230">
        <f t="shared" si="46"/>
        <v>0</v>
      </c>
      <c r="H595" s="231"/>
      <c r="I595" s="57">
        <f>COUNTIFS(G557:G560,"A",B557:B560,"URBANIZACIÓN")</f>
        <v>0</v>
      </c>
      <c r="J595" s="230">
        <f t="shared" si="47"/>
        <v>0</v>
      </c>
      <c r="K595" s="232"/>
      <c r="L595" s="57">
        <f>COUNTIFS(G557:G560,"AC",B557:B560,"URBANIZACIÓN")</f>
        <v>0</v>
      </c>
      <c r="M595" s="230">
        <f>SUMIFS(N555:N561,G555:G561,"AC",B555:B561,"AGUA Y SANEAMIENTO")</f>
        <v>0</v>
      </c>
      <c r="N595" s="232"/>
      <c r="O595" s="246"/>
      <c r="P595" s="247"/>
      <c r="Q595" s="247"/>
      <c r="R595" s="249"/>
      <c r="S595" s="254"/>
      <c r="T595" s="255"/>
    </row>
    <row r="596" spans="2:25" x14ac:dyDescent="0.25">
      <c r="D596" s="58" t="s">
        <v>70</v>
      </c>
      <c r="E596" s="228">
        <f t="shared" si="48"/>
        <v>0</v>
      </c>
      <c r="F596" s="229"/>
      <c r="G596" s="230">
        <f t="shared" si="46"/>
        <v>0</v>
      </c>
      <c r="H596" s="231"/>
      <c r="I596" s="57">
        <f>COUNTIFS(G557:G560,"A",B557:B560,"VIVIENDA")</f>
        <v>0</v>
      </c>
      <c r="J596" s="230">
        <f t="shared" si="47"/>
        <v>0</v>
      </c>
      <c r="K596" s="232"/>
      <c r="L596" s="57">
        <f>COUNTIFS(G557:G560,"AC",B557:B560,"VIVIENDA")</f>
        <v>0</v>
      </c>
      <c r="M596" s="230">
        <f>SUMIFS(N556:N566,G556:G566,"AC",B556:B566,"AGUA Y SANEAMIENTO")</f>
        <v>0</v>
      </c>
      <c r="N596" s="232"/>
      <c r="O596" s="243"/>
      <c r="P596" s="244"/>
      <c r="Q596" s="229"/>
      <c r="R596" s="59"/>
      <c r="S596" s="245"/>
      <c r="T596" s="245"/>
    </row>
    <row r="597" spans="2:25" x14ac:dyDescent="0.25">
      <c r="D597" s="60" t="s">
        <v>71</v>
      </c>
      <c r="E597" s="228">
        <f t="shared" si="48"/>
        <v>0</v>
      </c>
      <c r="F597" s="229"/>
      <c r="G597" s="230">
        <f>SUMIFS(N566:N572,G566:G572,"O",B566:B572,"AGUA Y SANEAMIENTO")</f>
        <v>0</v>
      </c>
      <c r="H597" s="231"/>
      <c r="I597" s="57">
        <f>COUNTIFS(G557:G560,"A",B557:B560,"PRODIM")</f>
        <v>0</v>
      </c>
      <c r="J597" s="230">
        <f>SUMIFS(N566:N572,G566:G572,"A",B566:B572,"AGUA Y SANEAMIENTO")</f>
        <v>0</v>
      </c>
      <c r="K597" s="232"/>
      <c r="L597" s="57">
        <f>COUNTIFS(G557:G560,"AC",B557:B560,"PRODIM")</f>
        <v>0</v>
      </c>
      <c r="M597" s="230">
        <f>SUMIFS(N557:N567,G557:G567,"AC",B557:B567,"AGUA Y SANEAMIENTO")</f>
        <v>0</v>
      </c>
      <c r="N597" s="232"/>
      <c r="O597" s="243"/>
      <c r="P597" s="244"/>
      <c r="Q597" s="229"/>
      <c r="R597" s="59"/>
      <c r="S597" s="245"/>
      <c r="T597" s="245"/>
    </row>
    <row r="598" spans="2:25" x14ac:dyDescent="0.25">
      <c r="D598" s="60" t="s">
        <v>72</v>
      </c>
      <c r="E598" s="228">
        <f t="shared" si="48"/>
        <v>0</v>
      </c>
      <c r="F598" s="229"/>
      <c r="G598" s="230">
        <f>SUMIFS(N567:N573,G567:G573,"O",B567:B573,"AGUA Y SANEAMIENTO")</f>
        <v>0</v>
      </c>
      <c r="H598" s="231"/>
      <c r="I598" s="57">
        <f>COUNTIFS(G557:G560,"A",B557:B560,"GASTOS INDIRECTOS")</f>
        <v>0</v>
      </c>
      <c r="J598" s="230">
        <f>SUMIFS(N567:N573,G567:G573,"A",B567:B573,"AGUA Y SANEAMIENTO")</f>
        <v>0</v>
      </c>
      <c r="K598" s="232"/>
      <c r="L598" s="57">
        <f>COUNTIFS(G557:G560,"AC",B557:B560,"GASTOS INDIRECTOS")</f>
        <v>0</v>
      </c>
      <c r="M598" s="230">
        <f>SUMIFS(N558:N568,G558:G568,"AC",B558:B568,"AGUA Y SANEAMIENTO")</f>
        <v>0</v>
      </c>
      <c r="N598" s="232"/>
      <c r="O598" s="243"/>
      <c r="P598" s="244"/>
      <c r="Q598" s="229"/>
      <c r="R598" s="59"/>
      <c r="S598" s="245"/>
      <c r="T598" s="245"/>
    </row>
    <row r="599" spans="2:25" ht="24" x14ac:dyDescent="0.25">
      <c r="D599" s="61" t="s">
        <v>64</v>
      </c>
      <c r="E599" s="228">
        <f t="shared" si="48"/>
        <v>0</v>
      </c>
      <c r="F599" s="229"/>
      <c r="G599" s="230">
        <f>SUMIFS(N568:N574,G568:G574,"O",B568:B574,"AGUA Y SANEAMIENTO")</f>
        <v>0</v>
      </c>
      <c r="H599" s="231"/>
      <c r="I599" s="57">
        <f>COUNTIFS(G557:G560,"A",B557:B560,"FGP")</f>
        <v>0</v>
      </c>
      <c r="J599" s="230">
        <f>SUMIFS(N568:N574,G568:G574,"A",B568:B574,"AGUA Y SANEAMIENTO")</f>
        <v>0</v>
      </c>
      <c r="K599" s="232"/>
      <c r="L599" s="57">
        <f>COUNTIFS(G557:G560,"AC",B557:B560,"FGP")</f>
        <v>0</v>
      </c>
      <c r="M599" s="230"/>
      <c r="N599" s="232"/>
      <c r="O599" s="243"/>
      <c r="P599" s="244"/>
      <c r="Q599" s="229"/>
      <c r="R599" s="59"/>
      <c r="S599" s="245"/>
      <c r="T599" s="245"/>
    </row>
    <row r="600" spans="2:25" ht="24.75" thickBot="1" x14ac:dyDescent="0.3">
      <c r="D600" s="62" t="s">
        <v>67</v>
      </c>
      <c r="E600" s="228">
        <f t="shared" si="48"/>
        <v>0</v>
      </c>
      <c r="F600" s="229"/>
      <c r="G600" s="230">
        <f>SUMIFS(N569:N575,G569:G575,"O",B569:B575,"AGUA Y SANEAMIENTO")</f>
        <v>0</v>
      </c>
      <c r="H600" s="231"/>
      <c r="I600" s="63">
        <f>COUNTIFS(G557:G560,"A",B557:B560,"FORTAMUN")</f>
        <v>0</v>
      </c>
      <c r="J600" s="230">
        <f>SUMIFS(N569:N575,G569:G575,"A",B569:B575,"AGUA Y SANEAMIENTO")</f>
        <v>0</v>
      </c>
      <c r="K600" s="232"/>
      <c r="L600" s="63">
        <f>COUNTIFS(G557:G560,"AC",B557:B560,"FORTAMUN")</f>
        <v>0</v>
      </c>
      <c r="M600" s="230">
        <f>SUMIFS(N560:N570,G560:G570,"AC",B560:B570,"AGUA Y SANEAMIENTO")</f>
        <v>0</v>
      </c>
      <c r="N600" s="232"/>
      <c r="O600" s="233"/>
      <c r="P600" s="234"/>
      <c r="Q600" s="235"/>
      <c r="R600" s="64"/>
      <c r="S600" s="236"/>
      <c r="T600" s="236"/>
    </row>
    <row r="601" spans="2:25" ht="15.75" thickBot="1" x14ac:dyDescent="0.3">
      <c r="D601" s="65" t="s">
        <v>73</v>
      </c>
      <c r="E601" s="237">
        <f>SUBTOTAL(9,E591:F600)</f>
        <v>0</v>
      </c>
      <c r="F601" s="238"/>
      <c r="G601" s="239">
        <f>SUBTOTAL(9,G591:H600)</f>
        <v>0</v>
      </c>
      <c r="H601" s="240"/>
      <c r="I601" s="66">
        <f>SUBTOTAL(9,I591:I600)</f>
        <v>0</v>
      </c>
      <c r="J601" s="239">
        <f>SUBTOTAL(9,J591:K600)</f>
        <v>0</v>
      </c>
      <c r="K601" s="240"/>
      <c r="L601" s="67">
        <f>SUBTOTAL(9,L591:L600)</f>
        <v>0</v>
      </c>
      <c r="M601" s="239">
        <f>SUBTOTAL(9,M591:N600)</f>
        <v>0</v>
      </c>
      <c r="N601" s="240"/>
      <c r="O601" s="67"/>
      <c r="P601" s="68"/>
      <c r="Q601" s="69"/>
      <c r="R601" s="70">
        <f>SUBTOTAL(9,R591:R600)</f>
        <v>1</v>
      </c>
      <c r="S601" s="239">
        <f>SUBTOTAL(9,S591:T600)</f>
        <v>36646.69</v>
      </c>
      <c r="T601" s="240"/>
    </row>
    <row r="603" spans="2:25" x14ac:dyDescent="0.25">
      <c r="B603" s="39"/>
      <c r="C603" s="39"/>
      <c r="D603" s="39"/>
      <c r="E603" s="39"/>
      <c r="F603" s="39"/>
      <c r="G603" s="39"/>
      <c r="H603" s="39"/>
      <c r="I603" s="39"/>
      <c r="J603" s="39"/>
      <c r="K603" s="39"/>
      <c r="L603" s="39"/>
      <c r="M603" s="39"/>
      <c r="N603" s="39"/>
      <c r="O603" s="39"/>
      <c r="P603" s="39"/>
      <c r="Q603" s="39"/>
      <c r="R603" s="39"/>
      <c r="S603" s="39"/>
      <c r="T603" s="39"/>
      <c r="U603" s="39"/>
      <c r="V603" s="39"/>
      <c r="W603" s="39"/>
      <c r="X603" s="39"/>
      <c r="Y603" s="39"/>
    </row>
    <row r="604" spans="2:25" x14ac:dyDescent="0.25">
      <c r="B604" s="39"/>
      <c r="C604" s="39"/>
      <c r="D604" s="39"/>
      <c r="E604" s="39"/>
      <c r="F604" s="39"/>
      <c r="G604" s="39"/>
      <c r="H604" s="39"/>
      <c r="I604" s="39"/>
      <c r="J604" s="39"/>
      <c r="K604" s="39"/>
      <c r="L604" s="39"/>
      <c r="M604" s="39"/>
      <c r="N604" s="39"/>
      <c r="O604" s="39"/>
      <c r="P604" s="39"/>
      <c r="Q604" s="39"/>
      <c r="R604" s="39"/>
      <c r="S604" s="39"/>
      <c r="T604" s="39"/>
      <c r="U604" s="39"/>
      <c r="V604" s="39"/>
      <c r="W604" s="39"/>
      <c r="X604" s="39"/>
      <c r="Y604" s="39"/>
    </row>
    <row r="605" spans="2:25" x14ac:dyDescent="0.25">
      <c r="B605" s="136"/>
      <c r="C605" s="241"/>
      <c r="D605" s="241"/>
      <c r="E605" s="146"/>
      <c r="F605" s="146"/>
      <c r="G605" s="146"/>
      <c r="H605" s="359"/>
      <c r="I605" s="242"/>
      <c r="J605" s="242"/>
      <c r="K605" s="242"/>
      <c r="L605" s="242"/>
      <c r="M605" s="142"/>
      <c r="N605" s="142"/>
      <c r="O605" s="242"/>
      <c r="P605" s="242"/>
      <c r="Q605" s="242"/>
      <c r="R605" s="242"/>
      <c r="S605" s="142"/>
      <c r="T605" s="142"/>
      <c r="U605" s="242"/>
      <c r="V605" s="242"/>
      <c r="W605" s="242"/>
      <c r="X605" s="242"/>
      <c r="Y605" s="242"/>
    </row>
    <row r="606" spans="2:25" x14ac:dyDescent="0.25">
      <c r="B606" s="136"/>
      <c r="C606" s="225"/>
      <c r="D606" s="225"/>
      <c r="E606" s="225"/>
      <c r="F606" s="225"/>
      <c r="G606" s="225"/>
      <c r="H606" s="360"/>
      <c r="I606" s="138"/>
      <c r="J606" s="138"/>
      <c r="K606" s="138"/>
      <c r="L606" s="138"/>
      <c r="M606" s="138"/>
      <c r="N606" s="137"/>
      <c r="O606" s="138"/>
      <c r="P606" s="138"/>
      <c r="Q606" s="138"/>
      <c r="R606" s="138"/>
      <c r="S606" s="137"/>
      <c r="T606" s="138"/>
      <c r="U606" s="138"/>
      <c r="V606" s="138"/>
      <c r="W606" s="138"/>
      <c r="X606" s="39"/>
      <c r="Y606" s="39"/>
    </row>
    <row r="607" spans="2:25" ht="15.75" x14ac:dyDescent="0.25">
      <c r="B607" s="139"/>
      <c r="C607" s="227"/>
      <c r="D607" s="227"/>
      <c r="E607" s="145"/>
      <c r="F607" s="145"/>
      <c r="G607" s="140"/>
      <c r="H607" s="360"/>
      <c r="I607" s="227"/>
      <c r="J607" s="227"/>
      <c r="K607" s="227"/>
      <c r="L607" s="227"/>
      <c r="M607" s="141"/>
      <c r="N607" s="141"/>
      <c r="O607" s="227"/>
      <c r="P607" s="227"/>
      <c r="Q607" s="227"/>
      <c r="R607" s="227"/>
      <c r="S607" s="142"/>
      <c r="T607" s="141"/>
      <c r="U607" s="227"/>
      <c r="V607" s="227"/>
      <c r="W607" s="227"/>
      <c r="X607" s="227"/>
      <c r="Y607" s="227"/>
    </row>
    <row r="608" spans="2:25" ht="15.75" x14ac:dyDescent="0.25">
      <c r="B608" s="139"/>
      <c r="C608" s="227"/>
      <c r="D608" s="227"/>
      <c r="E608" s="145"/>
      <c r="F608" s="145"/>
      <c r="G608" s="145"/>
      <c r="H608" s="360"/>
      <c r="I608" s="227"/>
      <c r="J608" s="227"/>
      <c r="K608" s="227"/>
      <c r="L608" s="227"/>
      <c r="M608" s="141"/>
      <c r="N608" s="141"/>
      <c r="O608" s="227"/>
      <c r="P608" s="227"/>
      <c r="Q608" s="227"/>
      <c r="R608" s="227"/>
      <c r="S608" s="141"/>
      <c r="T608" s="141"/>
      <c r="U608" s="227"/>
      <c r="V608" s="227"/>
      <c r="W608" s="227"/>
      <c r="X608" s="227"/>
      <c r="Y608" s="227"/>
    </row>
    <row r="609" spans="2:25" x14ac:dyDescent="0.25">
      <c r="B609" s="39"/>
      <c r="C609" s="39"/>
      <c r="D609" s="39"/>
      <c r="E609" s="39"/>
      <c r="F609" s="39"/>
      <c r="G609" s="39"/>
      <c r="H609" s="39"/>
      <c r="I609" s="39"/>
      <c r="J609" s="39"/>
      <c r="K609" s="39"/>
      <c r="L609" s="39"/>
      <c r="M609" s="39"/>
      <c r="N609" s="39"/>
      <c r="O609" s="39"/>
      <c r="P609" s="39"/>
      <c r="Q609" s="39"/>
      <c r="R609" s="39"/>
      <c r="S609" s="39"/>
      <c r="T609" s="39"/>
      <c r="U609" s="39"/>
      <c r="V609" s="39"/>
      <c r="W609" s="39"/>
      <c r="X609" s="39"/>
      <c r="Y609" s="39"/>
    </row>
    <row r="610" spans="2:25" x14ac:dyDescent="0.25">
      <c r="B610" s="39"/>
      <c r="C610" s="39"/>
      <c r="D610" s="39"/>
      <c r="E610" s="39"/>
      <c r="F610" s="39"/>
      <c r="G610" s="39"/>
      <c r="H610" s="39"/>
      <c r="I610" s="39"/>
      <c r="J610" s="39"/>
      <c r="K610" s="39"/>
      <c r="L610" s="39"/>
      <c r="M610" s="39"/>
      <c r="N610" s="39"/>
      <c r="O610" s="39"/>
      <c r="P610" s="39"/>
      <c r="Q610" s="39"/>
      <c r="R610" s="39"/>
      <c r="S610" s="39"/>
      <c r="T610" s="39"/>
      <c r="U610" s="39"/>
      <c r="V610" s="39"/>
      <c r="W610" s="39"/>
      <c r="X610" s="39"/>
      <c r="Y610" s="39"/>
    </row>
    <row r="611" spans="2:25" x14ac:dyDescent="0.25">
      <c r="B611" s="39"/>
      <c r="C611" s="39"/>
      <c r="D611" s="39"/>
      <c r="E611" s="39"/>
      <c r="F611" s="39"/>
      <c r="G611" s="39"/>
      <c r="H611" s="39"/>
      <c r="I611" s="39"/>
      <c r="J611" s="39"/>
      <c r="K611" s="39"/>
      <c r="L611" s="39"/>
      <c r="M611" s="39"/>
      <c r="N611" s="39"/>
      <c r="O611" s="39"/>
      <c r="P611" s="39"/>
      <c r="Q611" s="39"/>
      <c r="R611" s="39"/>
      <c r="S611" s="39"/>
      <c r="T611" s="39"/>
      <c r="U611" s="39"/>
      <c r="V611" s="39"/>
      <c r="W611" s="39"/>
      <c r="X611" s="39"/>
      <c r="Y611" s="39"/>
    </row>
    <row r="612" spans="2:25" x14ac:dyDescent="0.25">
      <c r="B612" s="39"/>
      <c r="C612" s="39"/>
      <c r="D612" s="39"/>
      <c r="E612" s="39"/>
      <c r="F612" s="39"/>
      <c r="G612" s="39"/>
      <c r="H612" s="39"/>
      <c r="I612" s="39"/>
      <c r="J612" s="39"/>
      <c r="K612" s="39"/>
      <c r="L612" s="39"/>
      <c r="M612" s="39"/>
      <c r="N612" s="39"/>
      <c r="O612" s="39"/>
      <c r="P612" s="39"/>
      <c r="Q612" s="39"/>
      <c r="R612" s="39"/>
      <c r="S612" s="39"/>
      <c r="T612" s="39"/>
      <c r="U612" s="39"/>
      <c r="V612" s="39"/>
      <c r="W612" s="39"/>
      <c r="X612" s="39"/>
      <c r="Y612" s="39"/>
    </row>
    <row r="628" spans="1:25" s="85" customFormat="1" ht="20.25" x14ac:dyDescent="0.25">
      <c r="A628" s="311" t="s">
        <v>0</v>
      </c>
      <c r="B628" s="312"/>
      <c r="C628" s="312"/>
      <c r="D628" s="312"/>
      <c r="E628" s="312"/>
      <c r="F628" s="312"/>
      <c r="G628" s="312"/>
      <c r="H628" s="312"/>
      <c r="I628" s="312"/>
      <c r="J628" s="312"/>
      <c r="K628" s="312"/>
      <c r="L628" s="312"/>
      <c r="M628" s="312"/>
      <c r="N628" s="312"/>
      <c r="O628" s="312"/>
      <c r="P628" s="312"/>
      <c r="Q628" s="312"/>
      <c r="R628" s="312"/>
      <c r="S628" s="312"/>
      <c r="T628" s="312"/>
      <c r="U628" s="312"/>
      <c r="V628" s="312"/>
      <c r="W628" s="312"/>
      <c r="X628" s="312"/>
      <c r="Y628" s="313"/>
    </row>
    <row r="629" spans="1:25" s="85" customFormat="1" x14ac:dyDescent="0.25">
      <c r="A629" s="149"/>
      <c r="B629" s="150"/>
      <c r="C629" s="150"/>
      <c r="D629" s="150"/>
      <c r="E629" s="150"/>
      <c r="F629" s="150"/>
      <c r="G629" s="150"/>
      <c r="H629" s="150"/>
      <c r="I629" s="150"/>
      <c r="J629" s="150"/>
      <c r="K629" s="150"/>
      <c r="L629" s="150"/>
      <c r="M629" s="150"/>
      <c r="N629" s="150"/>
      <c r="O629" s="150"/>
      <c r="P629" s="150"/>
      <c r="Q629" s="150"/>
      <c r="R629" s="150"/>
      <c r="S629" s="150"/>
      <c r="T629" s="150"/>
      <c r="U629" s="150"/>
      <c r="V629" s="150"/>
      <c r="W629" s="150"/>
      <c r="X629" s="150"/>
      <c r="Y629" s="151"/>
    </row>
    <row r="630" spans="1:25" s="85" customFormat="1" ht="15.75" x14ac:dyDescent="0.25">
      <c r="A630" s="314" t="s">
        <v>286</v>
      </c>
      <c r="B630" s="315"/>
      <c r="C630" s="315"/>
      <c r="D630" s="315"/>
      <c r="E630" s="315"/>
      <c r="F630" s="315"/>
      <c r="G630" s="315"/>
      <c r="H630" s="315"/>
      <c r="I630" s="315"/>
      <c r="J630" s="315"/>
      <c r="K630" s="315"/>
      <c r="L630" s="315"/>
      <c r="M630" s="315"/>
      <c r="N630" s="315"/>
      <c r="O630" s="315"/>
      <c r="P630" s="315"/>
      <c r="Q630" s="315"/>
      <c r="R630" s="315"/>
      <c r="S630" s="315"/>
      <c r="T630" s="315"/>
      <c r="U630" s="315"/>
      <c r="V630" s="315"/>
      <c r="W630" s="315"/>
      <c r="X630" s="315"/>
      <c r="Y630" s="316"/>
    </row>
    <row r="631" spans="1:25" s="85" customFormat="1" ht="15.75" x14ac:dyDescent="0.25">
      <c r="A631" s="152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317"/>
      <c r="Y631" s="318"/>
    </row>
    <row r="632" spans="1:25" s="85" customFormat="1" x14ac:dyDescent="0.25">
      <c r="A632" s="319"/>
      <c r="B632" s="320"/>
      <c r="C632" s="320"/>
      <c r="D632" s="320"/>
      <c r="E632" s="320"/>
      <c r="F632" s="320"/>
      <c r="G632" s="320"/>
      <c r="H632" s="320"/>
      <c r="I632" s="320"/>
      <c r="J632" s="320"/>
      <c r="K632" s="320"/>
      <c r="L632" s="320"/>
      <c r="M632" s="320"/>
      <c r="N632" s="320"/>
      <c r="O632" s="148"/>
      <c r="P632" s="148"/>
      <c r="Q632" s="321" t="s">
        <v>197</v>
      </c>
      <c r="R632" s="321"/>
      <c r="S632" s="321"/>
      <c r="T632" s="321"/>
      <c r="U632" s="321"/>
      <c r="V632" s="321"/>
      <c r="W632" s="321"/>
      <c r="X632" s="321"/>
      <c r="Y632" s="322"/>
    </row>
    <row r="633" spans="1:25" s="85" customForma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</row>
    <row r="634" spans="1:25" x14ac:dyDescent="0.25">
      <c r="A634" s="90"/>
      <c r="B634" s="90"/>
      <c r="C634" s="90"/>
      <c r="D634" s="90"/>
      <c r="E634" s="90"/>
      <c r="F634" s="90"/>
      <c r="G634" s="90"/>
      <c r="H634" s="90"/>
      <c r="I634" s="90"/>
      <c r="J634" s="90"/>
      <c r="K634" s="90"/>
      <c r="L634" s="90"/>
      <c r="M634" s="90"/>
      <c r="N634" s="90"/>
      <c r="O634" s="90"/>
      <c r="P634" s="90"/>
      <c r="Q634" s="90"/>
      <c r="R634" s="90"/>
      <c r="S634" s="90"/>
      <c r="T634" s="90"/>
      <c r="U634" s="90"/>
      <c r="V634" s="90"/>
      <c r="W634" s="90"/>
      <c r="X634" s="90"/>
      <c r="Y634" s="90"/>
    </row>
    <row r="635" spans="1:25" x14ac:dyDescent="0.25">
      <c r="A635" s="287" t="s">
        <v>1</v>
      </c>
      <c r="B635" s="287"/>
      <c r="C635" s="323" t="s">
        <v>126</v>
      </c>
      <c r="D635" s="324"/>
      <c r="E635" s="324"/>
      <c r="F635" s="324"/>
      <c r="G635" s="324"/>
      <c r="H635" s="324"/>
      <c r="I635" s="324"/>
      <c r="J635" s="324"/>
      <c r="K635" s="324"/>
      <c r="L635" s="324"/>
      <c r="M635" s="324"/>
      <c r="N635" s="324"/>
      <c r="O635" s="324"/>
      <c r="P635" s="324"/>
      <c r="Q635" s="325"/>
      <c r="R635" s="326" t="s">
        <v>2</v>
      </c>
      <c r="S635" s="327"/>
      <c r="T635" s="327"/>
      <c r="U635" s="327"/>
      <c r="V635" s="327"/>
      <c r="W635" s="327"/>
      <c r="X635" s="327"/>
      <c r="Y635" s="328"/>
    </row>
    <row r="636" spans="1:25" x14ac:dyDescent="0.25">
      <c r="A636" s="287" t="s">
        <v>3</v>
      </c>
      <c r="B636" s="287"/>
      <c r="C636" s="288" t="s">
        <v>208</v>
      </c>
      <c r="D636" s="289"/>
      <c r="E636" s="289"/>
      <c r="F636" s="289"/>
      <c r="G636" s="289"/>
      <c r="H636" s="289"/>
      <c r="I636" s="289"/>
      <c r="J636" s="289"/>
      <c r="K636" s="289"/>
      <c r="L636" s="289"/>
      <c r="M636" s="289"/>
      <c r="N636" s="289"/>
      <c r="O636" s="289"/>
      <c r="P636" s="289"/>
      <c r="Q636" s="290"/>
      <c r="R636" s="305" t="s">
        <v>4</v>
      </c>
      <c r="S636" s="306"/>
      <c r="T636" s="291" t="s">
        <v>256</v>
      </c>
      <c r="U636" s="292"/>
      <c r="V636" s="292"/>
      <c r="W636" s="292"/>
      <c r="X636" s="292"/>
      <c r="Y636" s="293"/>
    </row>
    <row r="637" spans="1:25" ht="15" customHeight="1" x14ac:dyDescent="0.25">
      <c r="A637" s="287" t="s">
        <v>6</v>
      </c>
      <c r="B637" s="287"/>
      <c r="C637" s="288" t="s">
        <v>80</v>
      </c>
      <c r="D637" s="289"/>
      <c r="E637" s="289"/>
      <c r="F637" s="289"/>
      <c r="G637" s="289"/>
      <c r="H637" s="289"/>
      <c r="I637" s="289"/>
      <c r="J637" s="289"/>
      <c r="K637" s="289"/>
      <c r="L637" s="289"/>
      <c r="M637" s="289"/>
      <c r="N637" s="289"/>
      <c r="O637" s="289"/>
      <c r="P637" s="289"/>
      <c r="Q637" s="290"/>
      <c r="R637" s="307" t="s">
        <v>7</v>
      </c>
      <c r="S637" s="308"/>
      <c r="T637" s="291" t="s">
        <v>259</v>
      </c>
      <c r="U637" s="292"/>
      <c r="V637" s="292"/>
      <c r="W637" s="292"/>
      <c r="X637" s="292"/>
      <c r="Y637" s="293"/>
    </row>
    <row r="638" spans="1:25" ht="15" customHeight="1" x14ac:dyDescent="0.25">
      <c r="A638" s="287" t="s">
        <v>9</v>
      </c>
      <c r="B638" s="287"/>
      <c r="C638" s="288" t="s">
        <v>211</v>
      </c>
      <c r="D638" s="289"/>
      <c r="E638" s="289"/>
      <c r="F638" s="289"/>
      <c r="G638" s="289"/>
      <c r="H638" s="289"/>
      <c r="I638" s="289"/>
      <c r="J638" s="289"/>
      <c r="K638" s="289"/>
      <c r="L638" s="289"/>
      <c r="M638" s="289"/>
      <c r="N638" s="289"/>
      <c r="O638" s="289"/>
      <c r="P638" s="289"/>
      <c r="Q638" s="290"/>
      <c r="R638" s="307" t="s">
        <v>10</v>
      </c>
      <c r="S638" s="308"/>
      <c r="T638" s="291" t="s">
        <v>260</v>
      </c>
      <c r="U638" s="292"/>
      <c r="V638" s="292"/>
      <c r="W638" s="292"/>
      <c r="X638" s="292"/>
      <c r="Y638" s="293"/>
    </row>
    <row r="639" spans="1:25" ht="15" customHeight="1" x14ac:dyDescent="0.25">
      <c r="A639" s="287" t="s">
        <v>11</v>
      </c>
      <c r="B639" s="287"/>
      <c r="C639" s="288" t="s">
        <v>205</v>
      </c>
      <c r="D639" s="289"/>
      <c r="E639" s="289"/>
      <c r="F639" s="289"/>
      <c r="G639" s="289"/>
      <c r="H639" s="289"/>
      <c r="I639" s="289"/>
      <c r="J639" s="289"/>
      <c r="K639" s="289"/>
      <c r="L639" s="289"/>
      <c r="M639" s="289"/>
      <c r="N639" s="289"/>
      <c r="O639" s="289"/>
      <c r="P639" s="289"/>
      <c r="Q639" s="290"/>
      <c r="R639" s="3" t="s">
        <v>12</v>
      </c>
      <c r="S639" s="4"/>
      <c r="T639" s="291" t="s">
        <v>271</v>
      </c>
      <c r="U639" s="292"/>
      <c r="V639" s="292"/>
      <c r="W639" s="292"/>
      <c r="X639" s="292"/>
      <c r="Y639" s="293"/>
    </row>
    <row r="640" spans="1:25" x14ac:dyDescent="0.25">
      <c r="A640" s="294" t="s">
        <v>13</v>
      </c>
      <c r="B640" s="294"/>
      <c r="C640" s="337" t="s">
        <v>206</v>
      </c>
      <c r="D640" s="289"/>
      <c r="E640" s="289"/>
      <c r="F640" s="289"/>
      <c r="G640" s="289"/>
      <c r="H640" s="289"/>
      <c r="I640" s="289"/>
      <c r="J640" s="289"/>
      <c r="K640" s="289"/>
      <c r="L640" s="289"/>
      <c r="M640" s="289"/>
      <c r="N640" s="289"/>
      <c r="O640" s="289"/>
      <c r="P640" s="289"/>
      <c r="Q640" s="290"/>
      <c r="R640" s="295" t="s">
        <v>14</v>
      </c>
      <c r="S640" s="296"/>
      <c r="T640" s="297" t="s">
        <v>273</v>
      </c>
      <c r="U640" s="298"/>
      <c r="V640" s="298"/>
      <c r="W640" s="298"/>
      <c r="X640" s="298"/>
      <c r="Y640" s="299"/>
    </row>
    <row r="641" spans="1:25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</row>
    <row r="642" spans="1:25" ht="27" customHeight="1" x14ac:dyDescent="0.25">
      <c r="A642" s="264" t="s">
        <v>15</v>
      </c>
      <c r="B642" s="261" t="s">
        <v>16</v>
      </c>
      <c r="C642" s="263"/>
      <c r="D642" s="278" t="s">
        <v>17</v>
      </c>
      <c r="E642" s="280" t="s">
        <v>18</v>
      </c>
      <c r="F642" s="300" t="s">
        <v>19</v>
      </c>
      <c r="G642" s="278" t="s">
        <v>20</v>
      </c>
      <c r="H642" s="280" t="s">
        <v>21</v>
      </c>
      <c r="I642" s="280" t="s">
        <v>22</v>
      </c>
      <c r="J642" s="280"/>
      <c r="K642" s="261" t="s">
        <v>23</v>
      </c>
      <c r="L642" s="262"/>
      <c r="M642" s="262"/>
      <c r="N642" s="262"/>
      <c r="O642" s="262"/>
      <c r="P642" s="263"/>
      <c r="Q642" s="284" t="s">
        <v>24</v>
      </c>
      <c r="R642" s="284"/>
      <c r="S642" s="284" t="s">
        <v>25</v>
      </c>
      <c r="T642" s="284"/>
      <c r="U642" s="301" t="s">
        <v>26</v>
      </c>
      <c r="V642" s="221" t="s">
        <v>27</v>
      </c>
      <c r="W642" s="221" t="s">
        <v>27</v>
      </c>
      <c r="X642" s="221" t="s">
        <v>27</v>
      </c>
      <c r="Y642" s="303" t="s">
        <v>28</v>
      </c>
    </row>
    <row r="643" spans="1:25" ht="24" x14ac:dyDescent="0.25">
      <c r="A643" s="264"/>
      <c r="B643" s="101" t="s">
        <v>29</v>
      </c>
      <c r="C643" s="101" t="s">
        <v>30</v>
      </c>
      <c r="D643" s="279"/>
      <c r="E643" s="280"/>
      <c r="F643" s="300"/>
      <c r="G643" s="279"/>
      <c r="H643" s="280"/>
      <c r="I643" s="98" t="s">
        <v>31</v>
      </c>
      <c r="J643" s="10" t="s">
        <v>32</v>
      </c>
      <c r="K643" s="269" t="s">
        <v>33</v>
      </c>
      <c r="L643" s="270"/>
      <c r="M643" s="286"/>
      <c r="N643" s="269" t="s">
        <v>34</v>
      </c>
      <c r="O643" s="270"/>
      <c r="P643" s="286"/>
      <c r="Q643" s="27" t="s">
        <v>35</v>
      </c>
      <c r="R643" s="27" t="s">
        <v>36</v>
      </c>
      <c r="S643" s="27" t="s">
        <v>123</v>
      </c>
      <c r="T643" s="27" t="s">
        <v>124</v>
      </c>
      <c r="U643" s="302"/>
      <c r="V643" s="220" t="s">
        <v>37</v>
      </c>
      <c r="W643" s="220" t="s">
        <v>38</v>
      </c>
      <c r="X643" s="220" t="s">
        <v>39</v>
      </c>
      <c r="Y643" s="304"/>
    </row>
    <row r="644" spans="1:25" ht="24" x14ac:dyDescent="0.25">
      <c r="A644" s="97"/>
      <c r="B644" s="101"/>
      <c r="C644" s="101"/>
      <c r="D644" s="100"/>
      <c r="E644" s="101"/>
      <c r="F644" s="102"/>
      <c r="G644" s="100"/>
      <c r="H644" s="101"/>
      <c r="I644" s="98"/>
      <c r="J644" s="10"/>
      <c r="K644" s="101" t="s">
        <v>40</v>
      </c>
      <c r="L644" s="101" t="s">
        <v>41</v>
      </c>
      <c r="M644" s="101" t="s">
        <v>42</v>
      </c>
      <c r="N644" s="101" t="s">
        <v>40</v>
      </c>
      <c r="O644" s="101" t="s">
        <v>41</v>
      </c>
      <c r="P644" s="101" t="s">
        <v>42</v>
      </c>
      <c r="Q644" s="101"/>
      <c r="R644" s="101"/>
      <c r="S644" s="101"/>
      <c r="T644" s="101"/>
      <c r="U644" s="100"/>
      <c r="V644" s="14"/>
      <c r="W644" s="14"/>
      <c r="X644" s="14"/>
      <c r="Y644" s="103"/>
    </row>
    <row r="645" spans="1:25" x14ac:dyDescent="0.25">
      <c r="A645" s="16">
        <v>1</v>
      </c>
      <c r="B645" s="16"/>
      <c r="C645" s="17"/>
      <c r="D645" s="17"/>
      <c r="E645" s="17"/>
      <c r="F645" s="18"/>
      <c r="G645" s="16"/>
      <c r="H645" s="18"/>
      <c r="I645" s="18"/>
      <c r="J645" s="18"/>
      <c r="K645" s="19"/>
      <c r="L645" s="19"/>
      <c r="M645" s="19"/>
      <c r="N645" s="19"/>
      <c r="O645" s="19"/>
      <c r="P645" s="19"/>
      <c r="Q645" s="20"/>
      <c r="R645" s="16"/>
      <c r="S645" s="21"/>
      <c r="T645" s="21"/>
      <c r="U645" s="22"/>
      <c r="V645" s="23">
        <f>IFERROR((J645/I645)*100,0)</f>
        <v>0</v>
      </c>
      <c r="W645" s="23">
        <f>IFERROR((S645/T645)*100,0)</f>
        <v>0</v>
      </c>
      <c r="X645" s="23">
        <f>IFERROR(((N645+O645+P645)/(K645+L645+M645))*100,0)</f>
        <v>0</v>
      </c>
      <c r="Y645" s="24"/>
    </row>
    <row r="646" spans="1:25" x14ac:dyDescent="0.25">
      <c r="A646" s="16">
        <v>2</v>
      </c>
      <c r="B646" s="16"/>
      <c r="C646" s="17"/>
      <c r="D646" s="17"/>
      <c r="E646" s="17"/>
      <c r="F646" s="18"/>
      <c r="G646" s="16"/>
      <c r="H646" s="18"/>
      <c r="I646" s="18"/>
      <c r="J646" s="18"/>
      <c r="K646" s="19"/>
      <c r="L646" s="19"/>
      <c r="M646" s="19"/>
      <c r="N646" s="19"/>
      <c r="O646" s="19"/>
      <c r="P646" s="19"/>
      <c r="Q646" s="20"/>
      <c r="R646" s="16"/>
      <c r="S646" s="21"/>
      <c r="T646" s="21"/>
      <c r="U646" s="22"/>
      <c r="V646" s="23">
        <f>IFERROR((J646/I646)*100,0)</f>
        <v>0</v>
      </c>
      <c r="W646" s="23">
        <f>IFERROR((S646/T646)*100,0)</f>
        <v>0</v>
      </c>
      <c r="X646" s="23">
        <f>IFERROR(((N646+O646+P646)/(K646+L646+M646))*100,0)</f>
        <v>0</v>
      </c>
      <c r="Y646" s="24"/>
    </row>
    <row r="647" spans="1:25" x14ac:dyDescent="0.25">
      <c r="A647" s="16">
        <v>3</v>
      </c>
      <c r="B647" s="16"/>
      <c r="C647" s="17"/>
      <c r="D647" s="17"/>
      <c r="E647" s="17"/>
      <c r="F647" s="18"/>
      <c r="G647" s="16"/>
      <c r="H647" s="18"/>
      <c r="I647" s="18"/>
      <c r="J647" s="18"/>
      <c r="K647" s="19"/>
      <c r="L647" s="19"/>
      <c r="M647" s="19"/>
      <c r="N647" s="19"/>
      <c r="O647" s="19"/>
      <c r="P647" s="19"/>
      <c r="Q647" s="20"/>
      <c r="R647" s="16"/>
      <c r="S647" s="21"/>
      <c r="T647" s="21"/>
      <c r="U647" s="22"/>
      <c r="V647" s="23">
        <f>IFERROR((J647/I647)*100,0)</f>
        <v>0</v>
      </c>
      <c r="W647" s="23">
        <f>IFERROR((S647/T647)*100,0)</f>
        <v>0</v>
      </c>
      <c r="X647" s="23">
        <f>IFERROR(((N647+O647+P647)/(K647+L647+M647))*100,0)</f>
        <v>0</v>
      </c>
      <c r="Y647" s="24"/>
    </row>
    <row r="648" spans="1:25" x14ac:dyDescent="0.25">
      <c r="A648" s="25"/>
      <c r="B648" s="25"/>
      <c r="C648" s="26"/>
      <c r="D648" s="101" t="s">
        <v>43</v>
      </c>
      <c r="E648" s="101"/>
      <c r="F648" s="27"/>
      <c r="G648" s="25"/>
      <c r="H648" s="27"/>
      <c r="I648" s="27"/>
      <c r="J648" s="27"/>
      <c r="K648" s="28">
        <f t="shared" ref="K648:P648" si="49">K645+K646+K647</f>
        <v>0</v>
      </c>
      <c r="L648" s="28">
        <f t="shared" si="49"/>
        <v>0</v>
      </c>
      <c r="M648" s="28">
        <f t="shared" si="49"/>
        <v>0</v>
      </c>
      <c r="N648" s="28">
        <f t="shared" si="49"/>
        <v>0</v>
      </c>
      <c r="O648" s="28">
        <f t="shared" si="49"/>
        <v>0</v>
      </c>
      <c r="P648" s="28">
        <f t="shared" si="49"/>
        <v>0</v>
      </c>
      <c r="Q648" s="29"/>
      <c r="R648" s="25"/>
      <c r="S648" s="30"/>
      <c r="T648" s="30"/>
      <c r="U648" s="31"/>
      <c r="V648" s="31">
        <v>0</v>
      </c>
      <c r="W648" s="31">
        <v>0</v>
      </c>
      <c r="X648" s="31">
        <v>0</v>
      </c>
      <c r="Y648" s="25"/>
    </row>
    <row r="649" spans="1:25" x14ac:dyDescent="0.25">
      <c r="A649" s="16">
        <v>4</v>
      </c>
      <c r="B649" s="16"/>
      <c r="C649" s="17"/>
      <c r="D649" s="17"/>
      <c r="E649" s="17"/>
      <c r="F649" s="18"/>
      <c r="G649" s="16"/>
      <c r="H649" s="18"/>
      <c r="I649" s="18"/>
      <c r="J649" s="18"/>
      <c r="K649" s="19"/>
      <c r="L649" s="19"/>
      <c r="M649" s="19"/>
      <c r="N649" s="19"/>
      <c r="O649" s="19"/>
      <c r="P649" s="19"/>
      <c r="Q649" s="20"/>
      <c r="R649" s="16"/>
      <c r="S649" s="21"/>
      <c r="T649" s="21"/>
      <c r="U649" s="22"/>
      <c r="V649" s="23">
        <f>IFERROR((J649/I649)*100,0)</f>
        <v>0</v>
      </c>
      <c r="W649" s="23">
        <f>IFERROR((S649/T649)*100,0)</f>
        <v>0</v>
      </c>
      <c r="X649" s="23">
        <f>IFERROR(((N649+O649+P649)/(K649+L649+M649))*100,0)</f>
        <v>0</v>
      </c>
      <c r="Y649" s="24"/>
    </row>
    <row r="650" spans="1:25" x14ac:dyDescent="0.25">
      <c r="A650" s="16">
        <v>5</v>
      </c>
      <c r="B650" s="16"/>
      <c r="C650" s="16"/>
      <c r="D650" s="17"/>
      <c r="E650" s="17"/>
      <c r="F650" s="18"/>
      <c r="G650" s="16"/>
      <c r="H650" s="18"/>
      <c r="I650" s="18"/>
      <c r="J650" s="18"/>
      <c r="K650" s="19"/>
      <c r="L650" s="19"/>
      <c r="M650" s="19"/>
      <c r="N650" s="19"/>
      <c r="O650" s="19"/>
      <c r="P650" s="19"/>
      <c r="Q650" s="20"/>
      <c r="R650" s="16"/>
      <c r="S650" s="21"/>
      <c r="T650" s="16"/>
      <c r="U650" s="16"/>
      <c r="V650" s="23">
        <f>IFERROR((J650/I650)*100,0)</f>
        <v>0</v>
      </c>
      <c r="W650" s="23">
        <f>IFERROR((S650/T650)*100,0)</f>
        <v>0</v>
      </c>
      <c r="X650" s="23">
        <f>IFERROR(((N650+O650+P650)/(K650+L650+M650))*100,0)</f>
        <v>0</v>
      </c>
      <c r="Y650" s="24"/>
    </row>
    <row r="651" spans="1:25" x14ac:dyDescent="0.25">
      <c r="A651" s="16">
        <v>6</v>
      </c>
      <c r="B651" s="16"/>
      <c r="C651" s="16"/>
      <c r="D651" s="17"/>
      <c r="E651" s="17"/>
      <c r="F651" s="18"/>
      <c r="G651" s="16"/>
      <c r="H651" s="18"/>
      <c r="I651" s="18"/>
      <c r="J651" s="18"/>
      <c r="K651" s="19"/>
      <c r="L651" s="19"/>
      <c r="M651" s="19"/>
      <c r="N651" s="19"/>
      <c r="O651" s="19"/>
      <c r="P651" s="19"/>
      <c r="Q651" s="32"/>
      <c r="R651" s="33"/>
      <c r="S651" s="34"/>
      <c r="T651" s="34"/>
      <c r="U651" s="35"/>
      <c r="V651" s="23">
        <f>IFERROR((J651/I651)*100,0)</f>
        <v>0</v>
      </c>
      <c r="W651" s="23">
        <f>IFERROR((S651/T651)*100,0)</f>
        <v>0</v>
      </c>
      <c r="X651" s="23">
        <f>IFERROR(((N651+O651+P651)/(K651+L651+M651))*100,0)</f>
        <v>0</v>
      </c>
      <c r="Y651" s="24"/>
    </row>
    <row r="652" spans="1:25" x14ac:dyDescent="0.25">
      <c r="A652" s="25"/>
      <c r="B652" s="25"/>
      <c r="C652" s="25"/>
      <c r="D652" s="101" t="s">
        <v>43</v>
      </c>
      <c r="E652" s="101"/>
      <c r="F652" s="27"/>
      <c r="G652" s="25"/>
      <c r="H652" s="27"/>
      <c r="I652" s="27"/>
      <c r="J652" s="27"/>
      <c r="K652" s="28">
        <f t="shared" ref="K652:P652" si="50">K649+K650+K651</f>
        <v>0</v>
      </c>
      <c r="L652" s="28">
        <f t="shared" si="50"/>
        <v>0</v>
      </c>
      <c r="M652" s="28">
        <f t="shared" si="50"/>
        <v>0</v>
      </c>
      <c r="N652" s="28">
        <f t="shared" si="50"/>
        <v>0</v>
      </c>
      <c r="O652" s="28">
        <f t="shared" si="50"/>
        <v>0</v>
      </c>
      <c r="P652" s="28">
        <f t="shared" si="50"/>
        <v>0</v>
      </c>
      <c r="Q652" s="32"/>
      <c r="R652" s="33"/>
      <c r="S652" s="34"/>
      <c r="T652" s="34"/>
      <c r="U652" s="35"/>
      <c r="V652" s="23">
        <f>IFERROR((J652/I652)*100,0)</f>
        <v>0</v>
      </c>
      <c r="W652" s="23">
        <f>IFERROR((S652/T652)*100,0)</f>
        <v>0</v>
      </c>
      <c r="X652" s="23">
        <f>IFERROR(((N652+O652+P652)/(K652+L652+M652))*100,0)</f>
        <v>0</v>
      </c>
      <c r="Y652" s="24"/>
    </row>
    <row r="653" spans="1:25" x14ac:dyDescent="0.25">
      <c r="A653" s="259" t="s">
        <v>44</v>
      </c>
      <c r="B653" s="259"/>
      <c r="C653" s="259"/>
      <c r="D653" s="259"/>
      <c r="E653" s="259"/>
      <c r="F653" s="259"/>
      <c r="G653" s="259"/>
      <c r="H653" s="259"/>
      <c r="I653" s="96"/>
      <c r="J653" s="96"/>
      <c r="K653" s="37">
        <f t="shared" ref="K653:P653" si="51">K648+K652</f>
        <v>0</v>
      </c>
      <c r="L653" s="37">
        <f t="shared" si="51"/>
        <v>0</v>
      </c>
      <c r="M653" s="37">
        <f t="shared" si="51"/>
        <v>0</v>
      </c>
      <c r="N653" s="37">
        <f t="shared" si="51"/>
        <v>0</v>
      </c>
      <c r="O653" s="37">
        <f t="shared" si="51"/>
        <v>0</v>
      </c>
      <c r="P653" s="37">
        <f t="shared" si="51"/>
        <v>0</v>
      </c>
      <c r="Q653" s="275"/>
      <c r="R653" s="275"/>
      <c r="S653" s="275"/>
      <c r="T653" s="275"/>
      <c r="U653" s="275"/>
      <c r="V653" s="275"/>
      <c r="W653" s="275"/>
      <c r="X653" s="275"/>
      <c r="Y653" s="275"/>
    </row>
    <row r="654" spans="1:25" x14ac:dyDescent="0.25">
      <c r="A654" s="38"/>
      <c r="B654" s="38"/>
      <c r="C654" s="38"/>
      <c r="D654" s="38"/>
      <c r="E654" s="38"/>
      <c r="F654" s="38"/>
      <c r="G654" s="38"/>
      <c r="H654" s="38"/>
      <c r="I654" s="38"/>
      <c r="J654" s="38"/>
      <c r="K654" s="38"/>
      <c r="L654" s="39"/>
      <c r="M654" s="39"/>
    </row>
    <row r="655" spans="1:25" x14ac:dyDescent="0.25">
      <c r="A655" s="39"/>
      <c r="B655" s="39"/>
      <c r="C655" s="39"/>
      <c r="D655" s="39"/>
      <c r="E655" s="39"/>
      <c r="F655" s="39"/>
      <c r="G655" s="39"/>
      <c r="H655" s="39"/>
      <c r="I655" s="39"/>
      <c r="J655" s="39"/>
      <c r="K655" s="39"/>
      <c r="L655" s="39"/>
      <c r="M655" s="39"/>
      <c r="N655" s="39"/>
      <c r="O655" s="39"/>
      <c r="P655" s="39"/>
    </row>
    <row r="656" spans="1:25" x14ac:dyDescent="0.25">
      <c r="A656" s="276" t="s">
        <v>45</v>
      </c>
      <c r="B656" s="276"/>
      <c r="C656" s="276"/>
      <c r="D656" s="276"/>
      <c r="E656" s="276"/>
      <c r="F656" s="276"/>
      <c r="G656" s="276"/>
      <c r="H656" s="276"/>
      <c r="I656" s="276"/>
      <c r="J656" s="276"/>
      <c r="K656" s="276"/>
      <c r="L656" s="276"/>
      <c r="M656" s="276"/>
      <c r="N656" s="276"/>
      <c r="O656" s="276"/>
      <c r="P656" s="276"/>
      <c r="Q656" s="276"/>
      <c r="R656" s="276"/>
      <c r="S656" s="276"/>
      <c r="T656" s="276"/>
      <c r="U656" s="276"/>
      <c r="V656" s="276"/>
      <c r="W656" s="276"/>
      <c r="X656" s="276"/>
      <c r="Y656" s="276"/>
    </row>
    <row r="657" spans="1:25" x14ac:dyDescent="0.25">
      <c r="A657" s="277"/>
      <c r="B657" s="277"/>
      <c r="C657" s="277"/>
      <c r="D657" s="277"/>
      <c r="E657" s="277"/>
      <c r="F657" s="277"/>
      <c r="G657" s="277"/>
      <c r="H657" s="277"/>
      <c r="I657" s="277"/>
      <c r="J657" s="277"/>
      <c r="K657" s="277"/>
      <c r="L657" s="277"/>
      <c r="M657" s="277"/>
      <c r="N657" s="277"/>
      <c r="O657" s="277"/>
      <c r="P657" s="277"/>
      <c r="Q657" s="277"/>
      <c r="R657" s="277"/>
      <c r="S657" s="277"/>
      <c r="T657" s="277"/>
      <c r="U657" s="277"/>
      <c r="V657" s="277"/>
      <c r="W657" s="277"/>
      <c r="X657" s="277"/>
      <c r="Y657" s="277"/>
    </row>
    <row r="658" spans="1:25" ht="25.5" customHeight="1" x14ac:dyDescent="0.25">
      <c r="A658" s="264" t="s">
        <v>15</v>
      </c>
      <c r="B658" s="278" t="s">
        <v>46</v>
      </c>
      <c r="C658" s="264" t="s">
        <v>47</v>
      </c>
      <c r="D658" s="264"/>
      <c r="E658" s="280" t="s">
        <v>18</v>
      </c>
      <c r="F658" s="278" t="s">
        <v>20</v>
      </c>
      <c r="G658" s="280" t="s">
        <v>48</v>
      </c>
      <c r="H658" s="280" t="s">
        <v>22</v>
      </c>
      <c r="I658" s="280"/>
      <c r="J658" s="261" t="s">
        <v>23</v>
      </c>
      <c r="K658" s="262"/>
      <c r="L658" s="262"/>
      <c r="M658" s="262"/>
      <c r="N658" s="262"/>
      <c r="O658" s="263"/>
      <c r="P658" s="281" t="s">
        <v>49</v>
      </c>
      <c r="Q658" s="282"/>
      <c r="R658" s="283" t="s">
        <v>50</v>
      </c>
      <c r="S658" s="283"/>
      <c r="T658" s="284" t="s">
        <v>26</v>
      </c>
      <c r="U658" s="221" t="s">
        <v>27</v>
      </c>
      <c r="V658" s="221" t="s">
        <v>27</v>
      </c>
      <c r="W658" s="221" t="s">
        <v>27</v>
      </c>
      <c r="X658" s="285" t="s">
        <v>28</v>
      </c>
      <c r="Y658" s="40"/>
    </row>
    <row r="659" spans="1:25" ht="36" x14ac:dyDescent="0.25">
      <c r="A659" s="264"/>
      <c r="B659" s="279"/>
      <c r="C659" s="264"/>
      <c r="D659" s="264"/>
      <c r="E659" s="280"/>
      <c r="F659" s="279"/>
      <c r="G659" s="280"/>
      <c r="H659" s="98" t="s">
        <v>31</v>
      </c>
      <c r="I659" s="10" t="s">
        <v>32</v>
      </c>
      <c r="J659" s="269" t="s">
        <v>51</v>
      </c>
      <c r="K659" s="270"/>
      <c r="L659" s="286"/>
      <c r="M659" s="269" t="s">
        <v>34</v>
      </c>
      <c r="N659" s="270"/>
      <c r="O659" s="286"/>
      <c r="P659" s="27" t="s">
        <v>35</v>
      </c>
      <c r="Q659" s="27" t="s">
        <v>36</v>
      </c>
      <c r="R659" s="27" t="s">
        <v>123</v>
      </c>
      <c r="S659" s="27" t="s">
        <v>124</v>
      </c>
      <c r="T659" s="284"/>
      <c r="U659" s="220" t="s">
        <v>37</v>
      </c>
      <c r="V659" s="220" t="s">
        <v>38</v>
      </c>
      <c r="W659" s="220" t="s">
        <v>39</v>
      </c>
      <c r="X659" s="285"/>
      <c r="Y659" s="40"/>
    </row>
    <row r="660" spans="1:25" ht="24" x14ac:dyDescent="0.25">
      <c r="A660" s="97"/>
      <c r="B660" s="100"/>
      <c r="C660" s="71"/>
      <c r="D660" s="72"/>
      <c r="E660" s="99"/>
      <c r="F660" s="100"/>
      <c r="G660" s="101"/>
      <c r="H660" s="41"/>
      <c r="I660" s="10"/>
      <c r="J660" s="101" t="s">
        <v>40</v>
      </c>
      <c r="K660" s="101" t="s">
        <v>41</v>
      </c>
      <c r="L660" s="101" t="s">
        <v>42</v>
      </c>
      <c r="M660" s="101" t="s">
        <v>40</v>
      </c>
      <c r="N660" s="101" t="s">
        <v>41</v>
      </c>
      <c r="O660" s="101" t="s">
        <v>42</v>
      </c>
      <c r="P660" s="101"/>
      <c r="Q660" s="101"/>
      <c r="R660" s="101"/>
      <c r="S660" s="101"/>
      <c r="T660" s="101"/>
      <c r="U660" s="14"/>
      <c r="V660" s="14"/>
      <c r="W660" s="14"/>
      <c r="X660" s="102"/>
      <c r="Y660" s="40"/>
    </row>
    <row r="661" spans="1:25" ht="51.75" customHeight="1" x14ac:dyDescent="0.25">
      <c r="A661" s="16">
        <v>1</v>
      </c>
      <c r="B661" s="42" t="s">
        <v>75</v>
      </c>
      <c r="C661" s="247" t="s">
        <v>135</v>
      </c>
      <c r="D661" s="247"/>
      <c r="E661" s="18" t="s">
        <v>136</v>
      </c>
      <c r="F661" s="158" t="s">
        <v>54</v>
      </c>
      <c r="G661" s="157" t="s">
        <v>54</v>
      </c>
      <c r="H661" s="18">
        <v>40</v>
      </c>
      <c r="I661" s="18">
        <v>40</v>
      </c>
      <c r="J661" s="19">
        <v>51402.48</v>
      </c>
      <c r="K661" s="19"/>
      <c r="L661" s="19"/>
      <c r="M661" s="19">
        <v>51402.48</v>
      </c>
      <c r="N661" s="19"/>
      <c r="O661" s="20"/>
      <c r="P661" s="23">
        <f>IFERROR((I661/H661)*100,0)</f>
        <v>100</v>
      </c>
      <c r="Q661" s="23">
        <f>IFERROR((M661/J661)*100,0)</f>
        <v>100</v>
      </c>
      <c r="R661" s="21">
        <v>44470</v>
      </c>
      <c r="S661" s="21">
        <v>44561</v>
      </c>
      <c r="T661" s="88">
        <v>800</v>
      </c>
      <c r="U661" s="23">
        <f t="shared" ref="U661" si="52">IFERROR((I661/H661)*100,0)</f>
        <v>100</v>
      </c>
      <c r="V661" s="23">
        <f t="shared" ref="V661" si="53">IFERROR((Q661/P661)*100,0)</f>
        <v>100</v>
      </c>
      <c r="W661" s="23">
        <f t="shared" ref="W661" si="54">IFERROR((M661/J661)*100,0)</f>
        <v>100</v>
      </c>
      <c r="X661" s="24"/>
      <c r="Y661" s="40"/>
    </row>
    <row r="662" spans="1:25" ht="19.5" customHeight="1" x14ac:dyDescent="0.25">
      <c r="A662" s="16"/>
      <c r="B662" s="42"/>
      <c r="C662" s="256"/>
      <c r="D662" s="256"/>
      <c r="E662" s="44"/>
      <c r="F662" s="95"/>
      <c r="G662" s="94"/>
      <c r="H662" s="44"/>
      <c r="I662" s="44"/>
      <c r="J662" s="19"/>
      <c r="K662" s="19"/>
      <c r="L662" s="19"/>
      <c r="M662" s="19"/>
      <c r="N662" s="20"/>
      <c r="O662" s="20"/>
      <c r="P662" s="20"/>
      <c r="Q662" s="16"/>
      <c r="R662" s="21"/>
      <c r="S662" s="21"/>
      <c r="T662" s="88"/>
      <c r="U662" s="23"/>
      <c r="V662" s="23"/>
      <c r="W662" s="23"/>
      <c r="X662" s="24"/>
      <c r="Y662" s="40"/>
    </row>
    <row r="663" spans="1:25" x14ac:dyDescent="0.25">
      <c r="A663" s="16"/>
      <c r="B663" s="42"/>
      <c r="C663" s="257"/>
      <c r="D663" s="258"/>
      <c r="E663" s="87"/>
      <c r="F663" s="95"/>
      <c r="G663" s="94"/>
      <c r="H663" s="104"/>
      <c r="I663" s="104"/>
      <c r="J663" s="19"/>
      <c r="K663" s="19"/>
      <c r="L663" s="19"/>
      <c r="M663" s="19"/>
      <c r="N663" s="20"/>
      <c r="O663" s="20"/>
      <c r="P663" s="20"/>
      <c r="Q663" s="16"/>
      <c r="R663" s="21"/>
      <c r="S663" s="21"/>
      <c r="T663" s="88"/>
      <c r="U663" s="23"/>
      <c r="V663" s="23"/>
      <c r="W663" s="23"/>
      <c r="X663" s="24"/>
      <c r="Y663" s="40"/>
    </row>
    <row r="664" spans="1:25" x14ac:dyDescent="0.25">
      <c r="A664" s="259" t="s">
        <v>44</v>
      </c>
      <c r="B664" s="259"/>
      <c r="C664" s="260"/>
      <c r="D664" s="260"/>
      <c r="E664" s="48"/>
      <c r="F664" s="105"/>
      <c r="G664" s="46"/>
      <c r="H664" s="48"/>
      <c r="I664" s="46"/>
      <c r="J664" s="28">
        <f>SUM(J661:J663)</f>
        <v>51402.48</v>
      </c>
      <c r="K664" s="28"/>
      <c r="L664" s="28"/>
      <c r="M664" s="28">
        <f t="shared" ref="M664" si="55">SUM(M661:M663)</f>
        <v>51402.48</v>
      </c>
      <c r="N664" s="49"/>
      <c r="O664" s="49"/>
      <c r="P664" s="49"/>
      <c r="Q664" s="49"/>
      <c r="R664" s="49"/>
      <c r="S664" s="49"/>
      <c r="T664" s="49"/>
      <c r="U664" s="49"/>
      <c r="V664" s="49"/>
      <c r="W664" s="49"/>
      <c r="X664" s="49"/>
      <c r="Y664" s="40"/>
    </row>
    <row r="665" spans="1:25" x14ac:dyDescent="0.25">
      <c r="B665" s="50"/>
      <c r="U665" s="51"/>
      <c r="V665" s="51"/>
      <c r="W665" s="51"/>
      <c r="X665" s="51"/>
      <c r="Y665" s="52"/>
    </row>
    <row r="666" spans="1:25" x14ac:dyDescent="0.25">
      <c r="B666" s="84"/>
      <c r="U666" s="51"/>
      <c r="V666" s="51"/>
      <c r="W666" s="51"/>
      <c r="X666" s="51"/>
      <c r="Y666" s="52"/>
    </row>
    <row r="667" spans="1:25" ht="16.5" x14ac:dyDescent="0.3">
      <c r="A667" s="53"/>
      <c r="B667" s="84"/>
      <c r="D667" s="261" t="s">
        <v>55</v>
      </c>
      <c r="E667" s="262"/>
      <c r="F667" s="262"/>
      <c r="G667" s="262"/>
      <c r="H667" s="262"/>
      <c r="I667" s="262"/>
      <c r="J667" s="262"/>
      <c r="K667" s="262"/>
      <c r="L667" s="262"/>
      <c r="M667" s="262"/>
      <c r="N667" s="262"/>
      <c r="O667" s="262"/>
      <c r="P667" s="262"/>
      <c r="Q667" s="262"/>
      <c r="R667" s="262"/>
      <c r="S667" s="262"/>
      <c r="T667" s="263"/>
    </row>
    <row r="668" spans="1:25" ht="16.5" x14ac:dyDescent="0.3">
      <c r="A668" s="53"/>
      <c r="B668" s="84"/>
      <c r="D668" s="264" t="s">
        <v>56</v>
      </c>
      <c r="E668" s="264" t="s">
        <v>57</v>
      </c>
      <c r="F668" s="264"/>
      <c r="G668" s="264"/>
      <c r="H668" s="261"/>
      <c r="I668" s="265" t="s">
        <v>58</v>
      </c>
      <c r="J668" s="262"/>
      <c r="K668" s="266"/>
      <c r="L668" s="265" t="s">
        <v>59</v>
      </c>
      <c r="M668" s="262"/>
      <c r="N668" s="262"/>
      <c r="O668" s="267" t="s">
        <v>60</v>
      </c>
      <c r="P668" s="267"/>
      <c r="Q668" s="267"/>
      <c r="R668" s="267"/>
      <c r="S668" s="267"/>
      <c r="T668" s="268"/>
    </row>
    <row r="669" spans="1:25" x14ac:dyDescent="0.25">
      <c r="B669" s="84"/>
      <c r="D669" s="264"/>
      <c r="E669" s="264" t="s">
        <v>61</v>
      </c>
      <c r="F669" s="264"/>
      <c r="G669" s="269" t="s">
        <v>62</v>
      </c>
      <c r="H669" s="270"/>
      <c r="I669" s="54" t="s">
        <v>61</v>
      </c>
      <c r="J669" s="269" t="s">
        <v>62</v>
      </c>
      <c r="K669" s="271"/>
      <c r="L669" s="54" t="s">
        <v>61</v>
      </c>
      <c r="M669" s="269" t="s">
        <v>62</v>
      </c>
      <c r="N669" s="271"/>
      <c r="O669" s="272" t="s">
        <v>16</v>
      </c>
      <c r="P669" s="272"/>
      <c r="Q669" s="272"/>
      <c r="R669" s="55" t="s">
        <v>61</v>
      </c>
      <c r="S669" s="273" t="s">
        <v>62</v>
      </c>
      <c r="T669" s="273"/>
    </row>
    <row r="670" spans="1:25" x14ac:dyDescent="0.25">
      <c r="B670" s="84"/>
      <c r="D670" s="56" t="s">
        <v>63</v>
      </c>
      <c r="E670" s="228">
        <f>COUNTIFS(G645:G648,"O",B645:B648,"AGUA Y SANEAMIENTO")</f>
        <v>0</v>
      </c>
      <c r="F670" s="229"/>
      <c r="G670" s="230">
        <f t="shared" ref="G670:G675" si="56">SUMIFS(N638:N645,G638:G645,"O",B638:B645,"AGUA Y SANEAMIENTO")</f>
        <v>0</v>
      </c>
      <c r="H670" s="231"/>
      <c r="I670" s="57">
        <f>COUNTIFS(G636:G639,"A",B636:B639,"AGUA Y SANEAMIENTO")</f>
        <v>0</v>
      </c>
      <c r="J670" s="230">
        <f t="shared" ref="J670:J675" si="57">SUMIFS(N638:N645,G638:G645,"A",B638:B645,"AGUA Y SANEAMIENTO")</f>
        <v>0</v>
      </c>
      <c r="K670" s="232"/>
      <c r="L670" s="57">
        <f>COUNTIFS(G636:G639,"AC",B636:B639,"AGUA Y SANEAMIENTO")</f>
        <v>0</v>
      </c>
      <c r="M670" s="230">
        <f>SUMIFS(N639:N646,G639:G646,"AC",B639:B646,"AGUA Y SANEAMIENTO")</f>
        <v>0</v>
      </c>
      <c r="N670" s="232"/>
      <c r="O670" s="246" t="s">
        <v>64</v>
      </c>
      <c r="P670" s="247"/>
      <c r="Q670" s="247"/>
      <c r="R670" s="248">
        <f>COUNTIF(B659:B667,"FGP")</f>
        <v>1</v>
      </c>
      <c r="S670" s="250">
        <f>SUMIF(B659:B667,"FGP",M659:M667)</f>
        <v>51402.48</v>
      </c>
      <c r="T670" s="251"/>
    </row>
    <row r="671" spans="1:25" x14ac:dyDescent="0.25">
      <c r="B671" s="84"/>
      <c r="D671" s="56" t="s">
        <v>65</v>
      </c>
      <c r="E671" s="228">
        <f t="shared" ref="E671:E679" si="58">COUNTIFS(G646:G649,"O",B646:B649,"AGUA Y SANEAMIENTO")</f>
        <v>0</v>
      </c>
      <c r="F671" s="229"/>
      <c r="G671" s="230">
        <f t="shared" si="56"/>
        <v>0</v>
      </c>
      <c r="H671" s="231"/>
      <c r="I671" s="57">
        <f>COUNTIFS(G636:G639,"A",B636:B639,"EDUCACIÓN")</f>
        <v>0</v>
      </c>
      <c r="J671" s="230">
        <f t="shared" si="57"/>
        <v>0</v>
      </c>
      <c r="K671" s="232"/>
      <c r="L671" s="57">
        <f>COUNTIFS(G636:G639,"AC",B636:B639,"EDUCACIÓN")</f>
        <v>0</v>
      </c>
      <c r="M671" s="230">
        <f>SUMIFS(N2061:N2064,G2061:G2064,"AC",B2061:B2064,"AGUA Y SANEAMIENTO")</f>
        <v>0</v>
      </c>
      <c r="N671" s="232"/>
      <c r="O671" s="246"/>
      <c r="P671" s="247"/>
      <c r="Q671" s="247"/>
      <c r="R671" s="274"/>
      <c r="S671" s="254"/>
      <c r="T671" s="255"/>
    </row>
    <row r="672" spans="1:25" x14ac:dyDescent="0.25">
      <c r="D672" s="58" t="s">
        <v>66</v>
      </c>
      <c r="E672" s="228">
        <f t="shared" si="58"/>
        <v>0</v>
      </c>
      <c r="F672" s="229"/>
      <c r="G672" s="230">
        <f t="shared" si="56"/>
        <v>0</v>
      </c>
      <c r="H672" s="231"/>
      <c r="I672" s="57">
        <f>COUNTIFS(G636:G639,"A",B636:B639,"OTROS PROYECTOS")</f>
        <v>0</v>
      </c>
      <c r="J672" s="230">
        <f t="shared" si="57"/>
        <v>0</v>
      </c>
      <c r="K672" s="232"/>
      <c r="L672" s="57">
        <f>COUNTIFS(G636:G639,"AC",B636:B639,"OTROS PROYECTOS")</f>
        <v>0</v>
      </c>
      <c r="M672" s="230">
        <f>SUMIFS(N2061:N2064,G2061:G2064,"AC",B2061:B2064,"AGUA Y SANEAMIENTO")</f>
        <v>0</v>
      </c>
      <c r="N672" s="232"/>
      <c r="O672" s="246" t="s">
        <v>67</v>
      </c>
      <c r="P672" s="247"/>
      <c r="Q672" s="247"/>
      <c r="R672" s="248">
        <f>COUNTIF(B659:B667,"FORTAMUN")</f>
        <v>0</v>
      </c>
      <c r="S672" s="250">
        <f>SUMIF(B659:B667,"FORTAMUN",N659:N667)</f>
        <v>0</v>
      </c>
      <c r="T672" s="251"/>
    </row>
    <row r="673" spans="2:25" x14ac:dyDescent="0.25">
      <c r="D673" s="58" t="s">
        <v>68</v>
      </c>
      <c r="E673" s="228">
        <f t="shared" si="58"/>
        <v>0</v>
      </c>
      <c r="F673" s="229"/>
      <c r="G673" s="230">
        <f t="shared" si="56"/>
        <v>0</v>
      </c>
      <c r="H673" s="231"/>
      <c r="I673" s="57">
        <f>COUNTIFS(G636:G639,"A",B636:B639,"SALUD")</f>
        <v>0</v>
      </c>
      <c r="J673" s="230">
        <f t="shared" si="57"/>
        <v>0</v>
      </c>
      <c r="K673" s="232"/>
      <c r="L673" s="57">
        <f>COUNTIFS(G636:G639,"AC",B636:B639,"SALUD")</f>
        <v>0</v>
      </c>
      <c r="M673" s="230">
        <f>SUMIFS(N2061:N2064,G2061:G2064,"AC",B2061:B2064,"AGUA Y SANEAMIENTO")</f>
        <v>0</v>
      </c>
      <c r="N673" s="232"/>
      <c r="O673" s="246"/>
      <c r="P673" s="247"/>
      <c r="Q673" s="247"/>
      <c r="R673" s="249"/>
      <c r="S673" s="252"/>
      <c r="T673" s="253"/>
    </row>
    <row r="674" spans="2:25" x14ac:dyDescent="0.25">
      <c r="D674" s="58" t="s">
        <v>69</v>
      </c>
      <c r="E674" s="228">
        <f t="shared" si="58"/>
        <v>0</v>
      </c>
      <c r="F674" s="229"/>
      <c r="G674" s="230">
        <f t="shared" si="56"/>
        <v>0</v>
      </c>
      <c r="H674" s="231"/>
      <c r="I674" s="57">
        <f>COUNTIFS(G636:G639,"A",B636:B639,"URBANIZACIÓN")</f>
        <v>0</v>
      </c>
      <c r="J674" s="230">
        <f t="shared" si="57"/>
        <v>0</v>
      </c>
      <c r="K674" s="232"/>
      <c r="L674" s="57">
        <f>COUNTIFS(G636:G639,"AC",B636:B639,"URBANIZACIÓN")</f>
        <v>0</v>
      </c>
      <c r="M674" s="230">
        <f>SUMIFS(N634:N640,G634:G640,"AC",B634:B640,"AGUA Y SANEAMIENTO")</f>
        <v>0</v>
      </c>
      <c r="N674" s="232"/>
      <c r="O674" s="246"/>
      <c r="P674" s="247"/>
      <c r="Q674" s="247"/>
      <c r="R674" s="249"/>
      <c r="S674" s="254"/>
      <c r="T674" s="255"/>
    </row>
    <row r="675" spans="2:25" x14ac:dyDescent="0.25">
      <c r="D675" s="58" t="s">
        <v>70</v>
      </c>
      <c r="E675" s="228">
        <f t="shared" si="58"/>
        <v>0</v>
      </c>
      <c r="F675" s="229"/>
      <c r="G675" s="230">
        <f t="shared" si="56"/>
        <v>0</v>
      </c>
      <c r="H675" s="231"/>
      <c r="I675" s="57">
        <f>COUNTIFS(G636:G639,"A",B636:B639,"VIVIENDA")</f>
        <v>0</v>
      </c>
      <c r="J675" s="230">
        <f t="shared" si="57"/>
        <v>0</v>
      </c>
      <c r="K675" s="232"/>
      <c r="L675" s="57">
        <f>COUNTIFS(G636:G639,"AC",B636:B639,"VIVIENDA")</f>
        <v>0</v>
      </c>
      <c r="M675" s="230">
        <f>SUMIFS(N635:N645,G635:G645,"AC",B635:B645,"AGUA Y SANEAMIENTO")</f>
        <v>0</v>
      </c>
      <c r="N675" s="232"/>
      <c r="O675" s="243"/>
      <c r="P675" s="244"/>
      <c r="Q675" s="229"/>
      <c r="R675" s="59"/>
      <c r="S675" s="245"/>
      <c r="T675" s="245"/>
    </row>
    <row r="676" spans="2:25" x14ac:dyDescent="0.25">
      <c r="D676" s="60" t="s">
        <v>71</v>
      </c>
      <c r="E676" s="228">
        <f t="shared" si="58"/>
        <v>0</v>
      </c>
      <c r="F676" s="229"/>
      <c r="G676" s="230">
        <f>SUMIFS(N645:N651,G645:G651,"O",B645:B651,"AGUA Y SANEAMIENTO")</f>
        <v>0</v>
      </c>
      <c r="H676" s="231"/>
      <c r="I676" s="57">
        <f>COUNTIFS(G636:G639,"A",B636:B639,"PRODIM")</f>
        <v>0</v>
      </c>
      <c r="J676" s="230">
        <f>SUMIFS(N645:N651,G645:G651,"A",B645:B651,"AGUA Y SANEAMIENTO")</f>
        <v>0</v>
      </c>
      <c r="K676" s="232"/>
      <c r="L676" s="57">
        <f>COUNTIFS(G636:G639,"AC",B636:B639,"PRODIM")</f>
        <v>0</v>
      </c>
      <c r="M676" s="230">
        <f>SUMIFS(N636:N646,G636:G646,"AC",B636:B646,"AGUA Y SANEAMIENTO")</f>
        <v>0</v>
      </c>
      <c r="N676" s="232"/>
      <c r="O676" s="243"/>
      <c r="P676" s="244"/>
      <c r="Q676" s="229"/>
      <c r="R676" s="59"/>
      <c r="S676" s="245"/>
      <c r="T676" s="245"/>
    </row>
    <row r="677" spans="2:25" x14ac:dyDescent="0.25">
      <c r="D677" s="60" t="s">
        <v>72</v>
      </c>
      <c r="E677" s="228">
        <f t="shared" si="58"/>
        <v>0</v>
      </c>
      <c r="F677" s="229"/>
      <c r="G677" s="230">
        <f>SUMIFS(N646:N652,G646:G652,"O",B646:B652,"AGUA Y SANEAMIENTO")</f>
        <v>0</v>
      </c>
      <c r="H677" s="231"/>
      <c r="I677" s="57">
        <f>COUNTIFS(G636:G639,"A",B636:B639,"GASTOS INDIRECTOS")</f>
        <v>0</v>
      </c>
      <c r="J677" s="230">
        <f>SUMIFS(N646:N652,G646:G652,"A",B646:B652,"AGUA Y SANEAMIENTO")</f>
        <v>0</v>
      </c>
      <c r="K677" s="232"/>
      <c r="L677" s="57">
        <f>COUNTIFS(G636:G639,"AC",B636:B639,"GASTOS INDIRECTOS")</f>
        <v>0</v>
      </c>
      <c r="M677" s="230">
        <f>SUMIFS(N637:N647,G637:G647,"AC",B637:B647,"AGUA Y SANEAMIENTO")</f>
        <v>0</v>
      </c>
      <c r="N677" s="232"/>
      <c r="O677" s="243"/>
      <c r="P677" s="244"/>
      <c r="Q677" s="229"/>
      <c r="R677" s="59"/>
      <c r="S677" s="245"/>
      <c r="T677" s="245"/>
    </row>
    <row r="678" spans="2:25" ht="24" x14ac:dyDescent="0.25">
      <c r="D678" s="61" t="s">
        <v>64</v>
      </c>
      <c r="E678" s="228">
        <f t="shared" si="58"/>
        <v>0</v>
      </c>
      <c r="F678" s="229"/>
      <c r="G678" s="230">
        <f>SUMIFS(N647:N653,G647:G653,"O",B647:B653,"AGUA Y SANEAMIENTO")</f>
        <v>0</v>
      </c>
      <c r="H678" s="231"/>
      <c r="I678" s="57">
        <f>COUNTIFS(G636:G639,"A",B636:B639,"FGP")</f>
        <v>0</v>
      </c>
      <c r="J678" s="230">
        <f>SUMIFS(N647:N653,G647:G653,"A",B647:B653,"AGUA Y SANEAMIENTO")</f>
        <v>0</v>
      </c>
      <c r="K678" s="232"/>
      <c r="L678" s="57">
        <f>COUNTIFS(G636:G639,"AC",B636:B639,"FGP")</f>
        <v>0</v>
      </c>
      <c r="M678" s="230"/>
      <c r="N678" s="232"/>
      <c r="O678" s="243"/>
      <c r="P678" s="244"/>
      <c r="Q678" s="229"/>
      <c r="R678" s="59"/>
      <c r="S678" s="245"/>
      <c r="T678" s="245"/>
    </row>
    <row r="679" spans="2:25" ht="24.75" thickBot="1" x14ac:dyDescent="0.3">
      <c r="D679" s="62" t="s">
        <v>67</v>
      </c>
      <c r="E679" s="228">
        <f t="shared" si="58"/>
        <v>0</v>
      </c>
      <c r="F679" s="229"/>
      <c r="G679" s="230">
        <f>SUMIFS(N648:N654,G648:G654,"O",B648:B654,"AGUA Y SANEAMIENTO")</f>
        <v>0</v>
      </c>
      <c r="H679" s="231"/>
      <c r="I679" s="63">
        <f>COUNTIFS(G636:G639,"A",B636:B639,"FORTAMUN")</f>
        <v>0</v>
      </c>
      <c r="J679" s="230">
        <f>SUMIFS(N648:N654,G648:G654,"A",B648:B654,"AGUA Y SANEAMIENTO")</f>
        <v>0</v>
      </c>
      <c r="K679" s="232"/>
      <c r="L679" s="63">
        <f>COUNTIFS(G636:G639,"AC",B636:B639,"FORTAMUN")</f>
        <v>0</v>
      </c>
      <c r="M679" s="230">
        <f>SUMIFS(N639:N649,G639:G649,"AC",B639:B649,"AGUA Y SANEAMIENTO")</f>
        <v>0</v>
      </c>
      <c r="N679" s="232"/>
      <c r="O679" s="233"/>
      <c r="P679" s="234"/>
      <c r="Q679" s="235"/>
      <c r="R679" s="64"/>
      <c r="S679" s="236"/>
      <c r="T679" s="236"/>
    </row>
    <row r="680" spans="2:25" ht="15.75" thickBot="1" x14ac:dyDescent="0.3">
      <c r="D680" s="65" t="s">
        <v>73</v>
      </c>
      <c r="E680" s="237">
        <f>SUBTOTAL(9,E670:F679)</f>
        <v>0</v>
      </c>
      <c r="F680" s="238"/>
      <c r="G680" s="239">
        <f>SUBTOTAL(9,G670:H679)</f>
        <v>0</v>
      </c>
      <c r="H680" s="240"/>
      <c r="I680" s="66">
        <f>SUBTOTAL(9,I670:I679)</f>
        <v>0</v>
      </c>
      <c r="J680" s="239">
        <f>SUBTOTAL(9,J670:K679)</f>
        <v>0</v>
      </c>
      <c r="K680" s="240"/>
      <c r="L680" s="67">
        <f>SUBTOTAL(9,L670:L679)</f>
        <v>0</v>
      </c>
      <c r="M680" s="239">
        <f>SUBTOTAL(9,M670:N679)</f>
        <v>0</v>
      </c>
      <c r="N680" s="240"/>
      <c r="O680" s="67"/>
      <c r="P680" s="68"/>
      <c r="Q680" s="69"/>
      <c r="R680" s="70">
        <f>SUBTOTAL(9,R670:R679)</f>
        <v>1</v>
      </c>
      <c r="S680" s="239">
        <f>SUBTOTAL(9,S670:T679)</f>
        <v>51402.48</v>
      </c>
      <c r="T680" s="240"/>
    </row>
    <row r="684" spans="2:25" x14ac:dyDescent="0.25">
      <c r="B684" s="136"/>
      <c r="C684" s="241"/>
      <c r="D684" s="241"/>
      <c r="E684" s="146"/>
      <c r="F684" s="146"/>
      <c r="G684" s="146"/>
      <c r="H684" s="359"/>
      <c r="I684" s="242"/>
      <c r="J684" s="242"/>
      <c r="K684" s="242"/>
      <c r="L684" s="242"/>
      <c r="M684" s="142"/>
      <c r="N684" s="142"/>
      <c r="O684" s="242"/>
      <c r="P684" s="242"/>
      <c r="Q684" s="242"/>
      <c r="R684" s="242"/>
      <c r="S684" s="142"/>
      <c r="T684" s="142"/>
      <c r="U684" s="242"/>
      <c r="V684" s="242"/>
      <c r="W684" s="242"/>
      <c r="X684" s="242"/>
      <c r="Y684" s="242"/>
    </row>
    <row r="685" spans="2:25" x14ac:dyDescent="0.25">
      <c r="B685" s="136"/>
      <c r="C685" s="225"/>
      <c r="D685" s="225"/>
      <c r="E685" s="225"/>
      <c r="F685" s="225"/>
      <c r="G685" s="225"/>
      <c r="H685" s="360"/>
      <c r="I685" s="138"/>
      <c r="J685" s="138"/>
      <c r="K685" s="138"/>
      <c r="L685" s="138"/>
      <c r="M685" s="138"/>
      <c r="N685" s="137"/>
      <c r="O685" s="138"/>
      <c r="P685" s="138"/>
      <c r="Q685" s="138"/>
      <c r="R685" s="138"/>
      <c r="S685" s="137"/>
      <c r="T685" s="138"/>
      <c r="U685" s="138"/>
      <c r="V685" s="138"/>
      <c r="W685" s="138"/>
      <c r="X685" s="39"/>
      <c r="Y685" s="39"/>
    </row>
    <row r="686" spans="2:25" ht="15.75" x14ac:dyDescent="0.25">
      <c r="B686" s="139"/>
      <c r="C686" s="227"/>
      <c r="D686" s="227"/>
      <c r="E686" s="145"/>
      <c r="F686" s="145"/>
      <c r="G686" s="140"/>
      <c r="H686" s="360"/>
      <c r="I686" s="227"/>
      <c r="J686" s="227"/>
      <c r="K686" s="227"/>
      <c r="L686" s="227"/>
      <c r="M686" s="141"/>
      <c r="N686" s="141"/>
      <c r="O686" s="227"/>
      <c r="P686" s="227"/>
      <c r="Q686" s="227"/>
      <c r="R686" s="227"/>
      <c r="S686" s="142"/>
      <c r="T686" s="141"/>
      <c r="U686" s="227"/>
      <c r="V686" s="227"/>
      <c r="W686" s="227"/>
      <c r="X686" s="227"/>
      <c r="Y686" s="227"/>
    </row>
    <row r="687" spans="2:25" ht="15.75" x14ac:dyDescent="0.25">
      <c r="B687" s="139"/>
      <c r="C687" s="227"/>
      <c r="D687" s="227"/>
      <c r="E687" s="145"/>
      <c r="F687" s="145"/>
      <c r="G687" s="145"/>
      <c r="H687" s="360"/>
      <c r="I687" s="227"/>
      <c r="J687" s="227"/>
      <c r="K687" s="227"/>
      <c r="L687" s="227"/>
      <c r="M687" s="141"/>
      <c r="N687" s="141"/>
      <c r="O687" s="227"/>
      <c r="P687" s="227"/>
      <c r="Q687" s="227"/>
      <c r="R687" s="227"/>
      <c r="S687" s="141"/>
      <c r="T687" s="141"/>
      <c r="U687" s="227"/>
      <c r="V687" s="227"/>
      <c r="W687" s="227"/>
      <c r="X687" s="227"/>
      <c r="Y687" s="227"/>
    </row>
    <row r="688" spans="2:25" x14ac:dyDescent="0.25">
      <c r="B688" s="39"/>
      <c r="C688" s="39"/>
      <c r="D688" s="39"/>
      <c r="E688" s="39"/>
      <c r="F688" s="39"/>
      <c r="G688" s="39"/>
      <c r="H688" s="39"/>
      <c r="I688" s="39"/>
      <c r="J688" s="39"/>
      <c r="K688" s="39"/>
      <c r="L688" s="39"/>
      <c r="M688" s="39"/>
      <c r="N688" s="39"/>
      <c r="O688" s="39"/>
      <c r="P688" s="39"/>
      <c r="Q688" s="39"/>
      <c r="R688" s="39"/>
      <c r="S688" s="39"/>
      <c r="T688" s="39"/>
      <c r="U688" s="39"/>
      <c r="V688" s="39"/>
      <c r="W688" s="39"/>
      <c r="X688" s="39"/>
      <c r="Y688" s="39"/>
    </row>
    <row r="707" spans="1:25" s="85" customFormat="1" ht="20.25" x14ac:dyDescent="0.25">
      <c r="A707" s="311" t="s">
        <v>0</v>
      </c>
      <c r="B707" s="312"/>
      <c r="C707" s="312"/>
      <c r="D707" s="312"/>
      <c r="E707" s="312"/>
      <c r="F707" s="312"/>
      <c r="G707" s="312"/>
      <c r="H707" s="312"/>
      <c r="I707" s="312"/>
      <c r="J707" s="312"/>
      <c r="K707" s="312"/>
      <c r="L707" s="312"/>
      <c r="M707" s="312"/>
      <c r="N707" s="312"/>
      <c r="O707" s="312"/>
      <c r="P707" s="312"/>
      <c r="Q707" s="312"/>
      <c r="R707" s="312"/>
      <c r="S707" s="312"/>
      <c r="T707" s="312"/>
      <c r="U707" s="312"/>
      <c r="V707" s="312"/>
      <c r="W707" s="312"/>
      <c r="X707" s="312"/>
      <c r="Y707" s="313"/>
    </row>
    <row r="708" spans="1:25" s="85" customFormat="1" x14ac:dyDescent="0.25">
      <c r="A708" s="149"/>
      <c r="B708" s="189"/>
      <c r="C708" s="189"/>
      <c r="D708" s="189"/>
      <c r="E708" s="189"/>
      <c r="F708" s="189"/>
      <c r="G708" s="189"/>
      <c r="H708" s="189"/>
      <c r="I708" s="189"/>
      <c r="J708" s="189"/>
      <c r="K708" s="189"/>
      <c r="L708" s="189"/>
      <c r="M708" s="189"/>
      <c r="N708" s="189"/>
      <c r="O708" s="189"/>
      <c r="P708" s="189"/>
      <c r="Q708" s="189"/>
      <c r="R708" s="189"/>
      <c r="S708" s="189"/>
      <c r="T708" s="189"/>
      <c r="U708" s="189"/>
      <c r="V708" s="189"/>
      <c r="W708" s="189"/>
      <c r="X708" s="189"/>
      <c r="Y708" s="190"/>
    </row>
    <row r="709" spans="1:25" s="85" customFormat="1" ht="15.75" x14ac:dyDescent="0.25">
      <c r="A709" s="314" t="s">
        <v>286</v>
      </c>
      <c r="B709" s="315"/>
      <c r="C709" s="315"/>
      <c r="D709" s="315"/>
      <c r="E709" s="315"/>
      <c r="F709" s="315"/>
      <c r="G709" s="315"/>
      <c r="H709" s="315"/>
      <c r="I709" s="315"/>
      <c r="J709" s="315"/>
      <c r="K709" s="315"/>
      <c r="L709" s="315"/>
      <c r="M709" s="315"/>
      <c r="N709" s="315"/>
      <c r="O709" s="315"/>
      <c r="P709" s="315"/>
      <c r="Q709" s="315"/>
      <c r="R709" s="315"/>
      <c r="S709" s="315"/>
      <c r="T709" s="315"/>
      <c r="U709" s="315"/>
      <c r="V709" s="315"/>
      <c r="W709" s="315"/>
      <c r="X709" s="315"/>
      <c r="Y709" s="316"/>
    </row>
    <row r="710" spans="1:25" s="85" customFormat="1" ht="15.75" x14ac:dyDescent="0.25">
      <c r="A710" s="152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317"/>
      <c r="Y710" s="318"/>
    </row>
    <row r="711" spans="1:25" s="85" customFormat="1" x14ac:dyDescent="0.25">
      <c r="A711" s="319"/>
      <c r="B711" s="320"/>
      <c r="C711" s="320"/>
      <c r="D711" s="320"/>
      <c r="E711" s="320"/>
      <c r="F711" s="320"/>
      <c r="G711" s="320"/>
      <c r="H711" s="320"/>
      <c r="I711" s="320"/>
      <c r="J711" s="320"/>
      <c r="K711" s="320"/>
      <c r="L711" s="320"/>
      <c r="M711" s="320"/>
      <c r="N711" s="320"/>
      <c r="O711" s="191"/>
      <c r="P711" s="191"/>
      <c r="Q711" s="321" t="s">
        <v>197</v>
      </c>
      <c r="R711" s="321"/>
      <c r="S711" s="321"/>
      <c r="T711" s="321"/>
      <c r="U711" s="321"/>
      <c r="V711" s="321"/>
      <c r="W711" s="321"/>
      <c r="X711" s="321"/>
      <c r="Y711" s="322"/>
    </row>
    <row r="714" spans="1:25" x14ac:dyDescent="0.25">
      <c r="A714" s="287" t="s">
        <v>1</v>
      </c>
      <c r="B714" s="287"/>
      <c r="C714" s="323" t="s">
        <v>126</v>
      </c>
      <c r="D714" s="324"/>
      <c r="E714" s="324"/>
      <c r="F714" s="324"/>
      <c r="G714" s="324"/>
      <c r="H714" s="324"/>
      <c r="I714" s="324"/>
      <c r="J714" s="324"/>
      <c r="K714" s="324"/>
      <c r="L714" s="324"/>
      <c r="M714" s="324"/>
      <c r="N714" s="324"/>
      <c r="O714" s="324"/>
      <c r="P714" s="324"/>
      <c r="Q714" s="325"/>
      <c r="R714" s="326" t="s">
        <v>2</v>
      </c>
      <c r="S714" s="327"/>
      <c r="T714" s="327"/>
      <c r="U714" s="327"/>
      <c r="V714" s="327"/>
      <c r="W714" s="327"/>
      <c r="X714" s="327"/>
      <c r="Y714" s="328"/>
    </row>
    <row r="715" spans="1:25" x14ac:dyDescent="0.25">
      <c r="A715" s="287" t="s">
        <v>3</v>
      </c>
      <c r="B715" s="287"/>
      <c r="C715" s="288" t="s">
        <v>207</v>
      </c>
      <c r="D715" s="289"/>
      <c r="E715" s="289"/>
      <c r="F715" s="289"/>
      <c r="G715" s="289"/>
      <c r="H715" s="289"/>
      <c r="I715" s="289"/>
      <c r="J715" s="289"/>
      <c r="K715" s="289"/>
      <c r="L715" s="289"/>
      <c r="M715" s="289"/>
      <c r="N715" s="289"/>
      <c r="O715" s="289"/>
      <c r="P715" s="289"/>
      <c r="Q715" s="290"/>
      <c r="R715" s="305" t="s">
        <v>4</v>
      </c>
      <c r="S715" s="306"/>
      <c r="T715" s="291" t="s">
        <v>93</v>
      </c>
      <c r="U715" s="292"/>
      <c r="V715" s="292"/>
      <c r="W715" s="292"/>
      <c r="X715" s="292"/>
      <c r="Y715" s="293"/>
    </row>
    <row r="716" spans="1:25" ht="15" customHeight="1" x14ac:dyDescent="0.25">
      <c r="A716" s="287" t="s">
        <v>6</v>
      </c>
      <c r="B716" s="287"/>
      <c r="C716" s="288" t="s">
        <v>83</v>
      </c>
      <c r="D716" s="289"/>
      <c r="E716" s="289"/>
      <c r="F716" s="289"/>
      <c r="G716" s="289"/>
      <c r="H716" s="289"/>
      <c r="I716" s="289"/>
      <c r="J716" s="289"/>
      <c r="K716" s="289"/>
      <c r="L716" s="289"/>
      <c r="M716" s="289"/>
      <c r="N716" s="289"/>
      <c r="O716" s="289"/>
      <c r="P716" s="289"/>
      <c r="Q716" s="290"/>
      <c r="R716" s="307" t="s">
        <v>7</v>
      </c>
      <c r="S716" s="308"/>
      <c r="T716" s="291" t="s">
        <v>261</v>
      </c>
      <c r="U716" s="292"/>
      <c r="V716" s="292"/>
      <c r="W716" s="292"/>
      <c r="X716" s="292"/>
      <c r="Y716" s="293"/>
    </row>
    <row r="717" spans="1:25" ht="15" customHeight="1" x14ac:dyDescent="0.25">
      <c r="A717" s="287" t="s">
        <v>9</v>
      </c>
      <c r="B717" s="287"/>
      <c r="C717" s="288" t="s">
        <v>211</v>
      </c>
      <c r="D717" s="289"/>
      <c r="E717" s="289"/>
      <c r="F717" s="289"/>
      <c r="G717" s="289"/>
      <c r="H717" s="289"/>
      <c r="I717" s="289"/>
      <c r="J717" s="289"/>
      <c r="K717" s="289"/>
      <c r="L717" s="289"/>
      <c r="M717" s="289"/>
      <c r="N717" s="289"/>
      <c r="O717" s="289"/>
      <c r="P717" s="289"/>
      <c r="Q717" s="290"/>
      <c r="R717" s="307" t="s">
        <v>10</v>
      </c>
      <c r="S717" s="308"/>
      <c r="T717" s="291" t="s">
        <v>94</v>
      </c>
      <c r="U717" s="292"/>
      <c r="V717" s="292"/>
      <c r="W717" s="292"/>
      <c r="X717" s="292"/>
      <c r="Y717" s="293"/>
    </row>
    <row r="718" spans="1:25" ht="15" customHeight="1" x14ac:dyDescent="0.25">
      <c r="A718" s="287" t="s">
        <v>11</v>
      </c>
      <c r="B718" s="287"/>
      <c r="C718" s="288" t="s">
        <v>177</v>
      </c>
      <c r="D718" s="289"/>
      <c r="E718" s="289"/>
      <c r="F718" s="289"/>
      <c r="G718" s="289"/>
      <c r="H718" s="289"/>
      <c r="I718" s="289"/>
      <c r="J718" s="289"/>
      <c r="K718" s="289"/>
      <c r="L718" s="289"/>
      <c r="M718" s="289"/>
      <c r="N718" s="289"/>
      <c r="O718" s="289"/>
      <c r="P718" s="289"/>
      <c r="Q718" s="290"/>
      <c r="R718" s="3" t="s">
        <v>12</v>
      </c>
      <c r="S718" s="4"/>
      <c r="T718" s="291" t="s">
        <v>271</v>
      </c>
      <c r="U718" s="292"/>
      <c r="V718" s="292"/>
      <c r="W718" s="292"/>
      <c r="X718" s="292"/>
      <c r="Y718" s="293"/>
    </row>
    <row r="719" spans="1:25" x14ac:dyDescent="0.25">
      <c r="A719" s="294" t="s">
        <v>13</v>
      </c>
      <c r="B719" s="294"/>
      <c r="C719" s="288" t="s">
        <v>178</v>
      </c>
      <c r="D719" s="289"/>
      <c r="E719" s="289"/>
      <c r="F719" s="289"/>
      <c r="G719" s="289"/>
      <c r="H719" s="289"/>
      <c r="I719" s="289"/>
      <c r="J719" s="289"/>
      <c r="K719" s="289"/>
      <c r="L719" s="289"/>
      <c r="M719" s="289"/>
      <c r="N719" s="289"/>
      <c r="O719" s="289"/>
      <c r="P719" s="289"/>
      <c r="Q719" s="290"/>
      <c r="R719" s="295" t="s">
        <v>14</v>
      </c>
      <c r="S719" s="296"/>
      <c r="T719" s="297" t="s">
        <v>273</v>
      </c>
      <c r="U719" s="298"/>
      <c r="V719" s="298"/>
      <c r="W719" s="298"/>
      <c r="X719" s="298"/>
      <c r="Y719" s="299"/>
    </row>
    <row r="720" spans="1:25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  <c r="Y720" s="5"/>
    </row>
    <row r="721" spans="1:25" ht="24.75" customHeight="1" x14ac:dyDescent="0.25">
      <c r="A721" s="264" t="s">
        <v>15</v>
      </c>
      <c r="B721" s="261" t="s">
        <v>16</v>
      </c>
      <c r="C721" s="263"/>
      <c r="D721" s="278" t="s">
        <v>17</v>
      </c>
      <c r="E721" s="280" t="s">
        <v>18</v>
      </c>
      <c r="F721" s="300" t="s">
        <v>19</v>
      </c>
      <c r="G721" s="278" t="s">
        <v>20</v>
      </c>
      <c r="H721" s="280" t="s">
        <v>21</v>
      </c>
      <c r="I721" s="280" t="s">
        <v>22</v>
      </c>
      <c r="J721" s="280"/>
      <c r="K721" s="261" t="s">
        <v>23</v>
      </c>
      <c r="L721" s="262"/>
      <c r="M721" s="262"/>
      <c r="N721" s="262"/>
      <c r="O721" s="262"/>
      <c r="P721" s="263"/>
      <c r="Q721" s="284" t="s">
        <v>24</v>
      </c>
      <c r="R721" s="284"/>
      <c r="S721" s="284" t="s">
        <v>25</v>
      </c>
      <c r="T721" s="284"/>
      <c r="U721" s="301" t="s">
        <v>26</v>
      </c>
      <c r="V721" s="221" t="s">
        <v>27</v>
      </c>
      <c r="W721" s="221" t="s">
        <v>27</v>
      </c>
      <c r="X721" s="221" t="s">
        <v>27</v>
      </c>
      <c r="Y721" s="303" t="s">
        <v>28</v>
      </c>
    </row>
    <row r="722" spans="1:25" ht="24" x14ac:dyDescent="0.25">
      <c r="A722" s="264"/>
      <c r="B722" s="183" t="s">
        <v>29</v>
      </c>
      <c r="C722" s="183" t="s">
        <v>30</v>
      </c>
      <c r="D722" s="279"/>
      <c r="E722" s="280"/>
      <c r="F722" s="300"/>
      <c r="G722" s="279"/>
      <c r="H722" s="280"/>
      <c r="I722" s="186" t="s">
        <v>31</v>
      </c>
      <c r="J722" s="10" t="s">
        <v>32</v>
      </c>
      <c r="K722" s="269" t="s">
        <v>33</v>
      </c>
      <c r="L722" s="270"/>
      <c r="M722" s="286"/>
      <c r="N722" s="269" t="s">
        <v>34</v>
      </c>
      <c r="O722" s="270"/>
      <c r="P722" s="286"/>
      <c r="Q722" s="27" t="s">
        <v>35</v>
      </c>
      <c r="R722" s="27" t="s">
        <v>36</v>
      </c>
      <c r="S722" s="27" t="s">
        <v>123</v>
      </c>
      <c r="T722" s="27" t="s">
        <v>124</v>
      </c>
      <c r="U722" s="302"/>
      <c r="V722" s="220" t="s">
        <v>37</v>
      </c>
      <c r="W722" s="220" t="s">
        <v>38</v>
      </c>
      <c r="X722" s="220" t="s">
        <v>39</v>
      </c>
      <c r="Y722" s="304"/>
    </row>
    <row r="723" spans="1:25" ht="24" x14ac:dyDescent="0.25">
      <c r="A723" s="180"/>
      <c r="B723" s="183"/>
      <c r="C723" s="183"/>
      <c r="D723" s="182"/>
      <c r="E723" s="183"/>
      <c r="F723" s="187"/>
      <c r="G723" s="182"/>
      <c r="H723" s="183"/>
      <c r="I723" s="186"/>
      <c r="J723" s="10"/>
      <c r="K723" s="183" t="s">
        <v>40</v>
      </c>
      <c r="L723" s="183" t="s">
        <v>41</v>
      </c>
      <c r="M723" s="183" t="s">
        <v>42</v>
      </c>
      <c r="N723" s="183" t="s">
        <v>40</v>
      </c>
      <c r="O723" s="183" t="s">
        <v>41</v>
      </c>
      <c r="P723" s="183" t="s">
        <v>42</v>
      </c>
      <c r="Q723" s="183"/>
      <c r="R723" s="183"/>
      <c r="S723" s="183"/>
      <c r="T723" s="183"/>
      <c r="U723" s="182"/>
      <c r="V723" s="14"/>
      <c r="W723" s="14"/>
      <c r="X723" s="14"/>
      <c r="Y723" s="188"/>
    </row>
    <row r="724" spans="1:25" s="85" customFormat="1" x14ac:dyDescent="0.25">
      <c r="A724" s="16">
        <v>1</v>
      </c>
      <c r="B724" s="16"/>
      <c r="C724" s="17"/>
      <c r="D724" s="17"/>
      <c r="E724" s="17"/>
      <c r="F724" s="18"/>
      <c r="G724" s="16"/>
      <c r="H724" s="18"/>
      <c r="I724" s="18"/>
      <c r="J724" s="18"/>
      <c r="K724" s="19"/>
      <c r="L724" s="19"/>
      <c r="M724" s="19"/>
      <c r="N724" s="19"/>
      <c r="O724" s="19"/>
      <c r="P724" s="19"/>
      <c r="Q724" s="20"/>
      <c r="R724" s="16"/>
      <c r="S724" s="21"/>
      <c r="T724" s="21"/>
      <c r="U724" s="22"/>
      <c r="V724" s="23">
        <f>IFERROR((J724/I724)*100,0)</f>
        <v>0</v>
      </c>
      <c r="W724" s="23">
        <f>IFERROR((S724/T724)*100,0)</f>
        <v>0</v>
      </c>
      <c r="X724" s="23">
        <f>IFERROR(((N724+O724+P724)/(K724+L724+M724))*100,0)</f>
        <v>0</v>
      </c>
      <c r="Y724" s="24"/>
    </row>
    <row r="725" spans="1:25" s="85" customFormat="1" x14ac:dyDescent="0.25">
      <c r="A725" s="16">
        <v>2</v>
      </c>
      <c r="B725" s="16"/>
      <c r="C725" s="17"/>
      <c r="D725" s="17"/>
      <c r="E725" s="17"/>
      <c r="F725" s="18"/>
      <c r="G725" s="16"/>
      <c r="H725" s="18"/>
      <c r="I725" s="18"/>
      <c r="J725" s="18"/>
      <c r="K725" s="19"/>
      <c r="L725" s="19"/>
      <c r="M725" s="19"/>
      <c r="N725" s="19"/>
      <c r="O725" s="19"/>
      <c r="P725" s="19"/>
      <c r="Q725" s="20"/>
      <c r="R725" s="16"/>
      <c r="S725" s="21"/>
      <c r="T725" s="21"/>
      <c r="U725" s="22"/>
      <c r="V725" s="23">
        <f>IFERROR((J725/I725)*100,0)</f>
        <v>0</v>
      </c>
      <c r="W725" s="23">
        <f>IFERROR((S725/T725)*100,0)</f>
        <v>0</v>
      </c>
      <c r="X725" s="23">
        <f>IFERROR(((N725+O725+P725)/(K725+L725+M725))*100,0)</f>
        <v>0</v>
      </c>
      <c r="Y725" s="24"/>
    </row>
    <row r="726" spans="1:25" s="85" customFormat="1" x14ac:dyDescent="0.25">
      <c r="A726" s="16">
        <v>3</v>
      </c>
      <c r="B726" s="16"/>
      <c r="C726" s="17"/>
      <c r="D726" s="17"/>
      <c r="E726" s="17"/>
      <c r="F726" s="18"/>
      <c r="G726" s="16"/>
      <c r="H726" s="18"/>
      <c r="I726" s="18"/>
      <c r="J726" s="18"/>
      <c r="K726" s="19"/>
      <c r="L726" s="19"/>
      <c r="M726" s="19"/>
      <c r="N726" s="19"/>
      <c r="O726" s="19"/>
      <c r="P726" s="19"/>
      <c r="Q726" s="20"/>
      <c r="R726" s="16"/>
      <c r="S726" s="21"/>
      <c r="T726" s="21"/>
      <c r="U726" s="22"/>
      <c r="V726" s="23">
        <f>IFERROR((J726/I726)*100,0)</f>
        <v>0</v>
      </c>
      <c r="W726" s="23">
        <f>IFERROR((S726/T726)*100,0)</f>
        <v>0</v>
      </c>
      <c r="X726" s="23">
        <f>IFERROR(((N726+O726+P726)/(K726+L726+M726))*100,0)</f>
        <v>0</v>
      </c>
      <c r="Y726" s="24"/>
    </row>
    <row r="727" spans="1:25" s="85" customFormat="1" x14ac:dyDescent="0.25">
      <c r="A727" s="25"/>
      <c r="B727" s="25"/>
      <c r="C727" s="26"/>
      <c r="D727" s="183" t="s">
        <v>43</v>
      </c>
      <c r="E727" s="183"/>
      <c r="F727" s="27"/>
      <c r="G727" s="25"/>
      <c r="H727" s="27"/>
      <c r="I727" s="27"/>
      <c r="J727" s="27"/>
      <c r="K727" s="28">
        <f t="shared" ref="K727:P727" si="59">K724+K725+K726</f>
        <v>0</v>
      </c>
      <c r="L727" s="28">
        <f t="shared" si="59"/>
        <v>0</v>
      </c>
      <c r="M727" s="28">
        <f t="shared" si="59"/>
        <v>0</v>
      </c>
      <c r="N727" s="28">
        <f t="shared" si="59"/>
        <v>0</v>
      </c>
      <c r="O727" s="28">
        <f t="shared" si="59"/>
        <v>0</v>
      </c>
      <c r="P727" s="28">
        <f t="shared" si="59"/>
        <v>0</v>
      </c>
      <c r="Q727" s="29"/>
      <c r="R727" s="25"/>
      <c r="S727" s="30"/>
      <c r="T727" s="30"/>
      <c r="U727" s="31"/>
      <c r="V727" s="31">
        <v>0</v>
      </c>
      <c r="W727" s="31">
        <v>0</v>
      </c>
      <c r="X727" s="31">
        <v>0</v>
      </c>
      <c r="Y727" s="25"/>
    </row>
    <row r="728" spans="1:25" s="85" customFormat="1" x14ac:dyDescent="0.25">
      <c r="A728" s="16">
        <v>4</v>
      </c>
      <c r="B728" s="16"/>
      <c r="C728" s="17"/>
      <c r="D728" s="17"/>
      <c r="E728" s="17"/>
      <c r="F728" s="18"/>
      <c r="G728" s="16"/>
      <c r="H728" s="18"/>
      <c r="I728" s="18"/>
      <c r="J728" s="18"/>
      <c r="K728" s="19"/>
      <c r="L728" s="19"/>
      <c r="M728" s="19"/>
      <c r="N728" s="19"/>
      <c r="O728" s="19"/>
      <c r="P728" s="19"/>
      <c r="Q728" s="20"/>
      <c r="R728" s="16"/>
      <c r="S728" s="21"/>
      <c r="T728" s="21"/>
      <c r="U728" s="22"/>
      <c r="V728" s="23">
        <f>IFERROR((J728/I728)*100,0)</f>
        <v>0</v>
      </c>
      <c r="W728" s="23">
        <f>IFERROR((S728/T728)*100,0)</f>
        <v>0</v>
      </c>
      <c r="X728" s="23">
        <f>IFERROR(((N728+O728+P728)/(K728+L728+M728))*100,0)</f>
        <v>0</v>
      </c>
      <c r="Y728" s="24"/>
    </row>
    <row r="729" spans="1:25" s="85" customFormat="1" x14ac:dyDescent="0.25">
      <c r="A729" s="16">
        <v>5</v>
      </c>
      <c r="B729" s="16"/>
      <c r="C729" s="16"/>
      <c r="D729" s="17"/>
      <c r="E729" s="17"/>
      <c r="F729" s="18"/>
      <c r="G729" s="16"/>
      <c r="H729" s="18"/>
      <c r="I729" s="18"/>
      <c r="J729" s="18"/>
      <c r="K729" s="19"/>
      <c r="L729" s="19"/>
      <c r="M729" s="19"/>
      <c r="N729" s="19"/>
      <c r="O729" s="19"/>
      <c r="P729" s="19"/>
      <c r="Q729" s="20"/>
      <c r="R729" s="16"/>
      <c r="S729" s="21"/>
      <c r="T729" s="16"/>
      <c r="U729" s="16"/>
      <c r="V729" s="23">
        <f>IFERROR((J729/I729)*100,0)</f>
        <v>0</v>
      </c>
      <c r="W729" s="23">
        <f>IFERROR((S729/T729)*100,0)</f>
        <v>0</v>
      </c>
      <c r="X729" s="23">
        <f>IFERROR(((N729+O729+P729)/(K729+L729+M729))*100,0)</f>
        <v>0</v>
      </c>
      <c r="Y729" s="24"/>
    </row>
    <row r="730" spans="1:25" s="85" customFormat="1" x14ac:dyDescent="0.25">
      <c r="A730" s="16">
        <v>6</v>
      </c>
      <c r="B730" s="16"/>
      <c r="C730" s="16"/>
      <c r="D730" s="17"/>
      <c r="E730" s="17"/>
      <c r="F730" s="18"/>
      <c r="G730" s="16"/>
      <c r="H730" s="18"/>
      <c r="I730" s="18"/>
      <c r="J730" s="18"/>
      <c r="K730" s="19"/>
      <c r="L730" s="19"/>
      <c r="M730" s="19"/>
      <c r="N730" s="19"/>
      <c r="O730" s="19"/>
      <c r="P730" s="19"/>
      <c r="Q730" s="32"/>
      <c r="R730" s="33"/>
      <c r="S730" s="34"/>
      <c r="T730" s="34"/>
      <c r="U730" s="35"/>
      <c r="V730" s="23">
        <f>IFERROR((J730/I730)*100,0)</f>
        <v>0</v>
      </c>
      <c r="W730" s="23">
        <f>IFERROR((S730/T730)*100,0)</f>
        <v>0</v>
      </c>
      <c r="X730" s="23">
        <f>IFERROR(((N730+O730+P730)/(K730+L730+M730))*100,0)</f>
        <v>0</v>
      </c>
      <c r="Y730" s="24"/>
    </row>
    <row r="731" spans="1:25" s="85" customFormat="1" x14ac:dyDescent="0.25">
      <c r="A731" s="25"/>
      <c r="B731" s="25"/>
      <c r="C731" s="25"/>
      <c r="D731" s="183" t="s">
        <v>43</v>
      </c>
      <c r="E731" s="183"/>
      <c r="F731" s="27"/>
      <c r="G731" s="25"/>
      <c r="H731" s="27"/>
      <c r="I731" s="27"/>
      <c r="J731" s="27"/>
      <c r="K731" s="28">
        <f t="shared" ref="K731:P731" si="60">K728+K729+K730</f>
        <v>0</v>
      </c>
      <c r="L731" s="28">
        <f t="shared" si="60"/>
        <v>0</v>
      </c>
      <c r="M731" s="28">
        <f t="shared" si="60"/>
        <v>0</v>
      </c>
      <c r="N731" s="28">
        <f t="shared" si="60"/>
        <v>0</v>
      </c>
      <c r="O731" s="28">
        <f t="shared" si="60"/>
        <v>0</v>
      </c>
      <c r="P731" s="28">
        <f t="shared" si="60"/>
        <v>0</v>
      </c>
      <c r="Q731" s="32"/>
      <c r="R731" s="33"/>
      <c r="S731" s="34"/>
      <c r="T731" s="34"/>
      <c r="U731" s="35"/>
      <c r="V731" s="23">
        <f>IFERROR((J731/I731)*100,0)</f>
        <v>0</v>
      </c>
      <c r="W731" s="23">
        <f>IFERROR((S731/T731)*100,0)</f>
        <v>0</v>
      </c>
      <c r="X731" s="23">
        <f>IFERROR(((N731+O731+P731)/(K731+L731+M731))*100,0)</f>
        <v>0</v>
      </c>
      <c r="Y731" s="24"/>
    </row>
    <row r="732" spans="1:25" s="85" customFormat="1" x14ac:dyDescent="0.25">
      <c r="A732" s="259" t="s">
        <v>44</v>
      </c>
      <c r="B732" s="259"/>
      <c r="C732" s="259"/>
      <c r="D732" s="259"/>
      <c r="E732" s="259"/>
      <c r="F732" s="259"/>
      <c r="G732" s="259"/>
      <c r="H732" s="259"/>
      <c r="I732" s="179"/>
      <c r="J732" s="179"/>
      <c r="K732" s="37">
        <f t="shared" ref="K732:P732" si="61">K727+K731</f>
        <v>0</v>
      </c>
      <c r="L732" s="37">
        <f t="shared" si="61"/>
        <v>0</v>
      </c>
      <c r="M732" s="37">
        <f t="shared" si="61"/>
        <v>0</v>
      </c>
      <c r="N732" s="37">
        <f t="shared" si="61"/>
        <v>0</v>
      </c>
      <c r="O732" s="37">
        <f t="shared" si="61"/>
        <v>0</v>
      </c>
      <c r="P732" s="37">
        <f t="shared" si="61"/>
        <v>0</v>
      </c>
      <c r="Q732" s="275"/>
      <c r="R732" s="275"/>
      <c r="S732" s="275"/>
      <c r="T732" s="275"/>
      <c r="U732" s="275"/>
      <c r="V732" s="275"/>
      <c r="W732" s="275"/>
      <c r="X732" s="275"/>
      <c r="Y732" s="275"/>
    </row>
    <row r="733" spans="1:25" s="85" customFormat="1" x14ac:dyDescent="0.25">
      <c r="A733" s="38"/>
      <c r="B733" s="38"/>
      <c r="C733" s="38"/>
      <c r="D733" s="38"/>
      <c r="E733" s="38"/>
      <c r="F733" s="38"/>
      <c r="G733" s="38"/>
      <c r="H733" s="38"/>
      <c r="I733" s="38"/>
      <c r="J733" s="38"/>
      <c r="K733" s="38"/>
      <c r="L733" s="39"/>
      <c r="M733" s="39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</row>
    <row r="734" spans="1:25" s="85" customFormat="1" x14ac:dyDescent="0.25">
      <c r="A734" s="39"/>
      <c r="B734" s="39"/>
      <c r="C734" s="39"/>
      <c r="D734" s="39"/>
      <c r="E734" s="39"/>
      <c r="F734" s="39"/>
      <c r="G734" s="39"/>
      <c r="H734" s="39"/>
      <c r="I734" s="39"/>
      <c r="J734" s="39"/>
      <c r="K734" s="39"/>
      <c r="L734" s="39"/>
      <c r="M734" s="39"/>
      <c r="N734" s="39"/>
      <c r="O734" s="39"/>
      <c r="P734" s="39"/>
      <c r="Q734" s="1"/>
      <c r="R734" s="1"/>
      <c r="S734" s="1"/>
      <c r="T734" s="1"/>
      <c r="U734" s="1"/>
      <c r="V734" s="1"/>
      <c r="W734" s="1"/>
      <c r="X734" s="1"/>
      <c r="Y734" s="1"/>
    </row>
    <row r="735" spans="1:25" s="85" customFormat="1" x14ac:dyDescent="0.25">
      <c r="A735" s="276" t="s">
        <v>45</v>
      </c>
      <c r="B735" s="276"/>
      <c r="C735" s="276"/>
      <c r="D735" s="276"/>
      <c r="E735" s="276"/>
      <c r="F735" s="276"/>
      <c r="G735" s="276"/>
      <c r="H735" s="276"/>
      <c r="I735" s="276"/>
      <c r="J735" s="276"/>
      <c r="K735" s="276"/>
      <c r="L735" s="276"/>
      <c r="M735" s="276"/>
      <c r="N735" s="276"/>
      <c r="O735" s="276"/>
      <c r="P735" s="276"/>
      <c r="Q735" s="276"/>
      <c r="R735" s="276"/>
      <c r="S735" s="276"/>
      <c r="T735" s="276"/>
      <c r="U735" s="276"/>
      <c r="V735" s="276"/>
      <c r="W735" s="276"/>
      <c r="X735" s="276"/>
      <c r="Y735" s="276"/>
    </row>
    <row r="736" spans="1:25" s="85" customFormat="1" x14ac:dyDescent="0.25">
      <c r="A736" s="277"/>
      <c r="B736" s="277"/>
      <c r="C736" s="277"/>
      <c r="D736" s="277"/>
      <c r="E736" s="277"/>
      <c r="F736" s="277"/>
      <c r="G736" s="277"/>
      <c r="H736" s="277"/>
      <c r="I736" s="277"/>
      <c r="J736" s="277"/>
      <c r="K736" s="277"/>
      <c r="L736" s="277"/>
      <c r="M736" s="277"/>
      <c r="N736" s="277"/>
      <c r="O736" s="277"/>
      <c r="P736" s="277"/>
      <c r="Q736" s="277"/>
      <c r="R736" s="277"/>
      <c r="S736" s="277"/>
      <c r="T736" s="277"/>
      <c r="U736" s="277"/>
      <c r="V736" s="277"/>
      <c r="W736" s="277"/>
      <c r="X736" s="277"/>
      <c r="Y736" s="277"/>
    </row>
    <row r="737" spans="1:25" s="85" customFormat="1" ht="22.5" customHeight="1" x14ac:dyDescent="0.25">
      <c r="A737" s="264" t="s">
        <v>15</v>
      </c>
      <c r="B737" s="278" t="s">
        <v>46</v>
      </c>
      <c r="C737" s="264" t="s">
        <v>47</v>
      </c>
      <c r="D737" s="264"/>
      <c r="E737" s="280" t="s">
        <v>18</v>
      </c>
      <c r="F737" s="278" t="s">
        <v>20</v>
      </c>
      <c r="G737" s="280" t="s">
        <v>48</v>
      </c>
      <c r="H737" s="280" t="s">
        <v>22</v>
      </c>
      <c r="I737" s="280"/>
      <c r="J737" s="261" t="s">
        <v>23</v>
      </c>
      <c r="K737" s="262"/>
      <c r="L737" s="262"/>
      <c r="M737" s="262"/>
      <c r="N737" s="262"/>
      <c r="O737" s="263"/>
      <c r="P737" s="281" t="s">
        <v>49</v>
      </c>
      <c r="Q737" s="282"/>
      <c r="R737" s="283" t="s">
        <v>50</v>
      </c>
      <c r="S737" s="283"/>
      <c r="T737" s="284" t="s">
        <v>26</v>
      </c>
      <c r="U737" s="221" t="s">
        <v>27</v>
      </c>
      <c r="V737" s="221" t="s">
        <v>27</v>
      </c>
      <c r="W737" s="221" t="s">
        <v>27</v>
      </c>
      <c r="X737" s="285" t="s">
        <v>28</v>
      </c>
      <c r="Y737" s="40"/>
    </row>
    <row r="738" spans="1:25" s="85" customFormat="1" ht="36" x14ac:dyDescent="0.25">
      <c r="A738" s="264"/>
      <c r="B738" s="279"/>
      <c r="C738" s="264"/>
      <c r="D738" s="264"/>
      <c r="E738" s="280"/>
      <c r="F738" s="279"/>
      <c r="G738" s="280"/>
      <c r="H738" s="186" t="s">
        <v>31</v>
      </c>
      <c r="I738" s="10" t="s">
        <v>32</v>
      </c>
      <c r="J738" s="269" t="s">
        <v>51</v>
      </c>
      <c r="K738" s="270"/>
      <c r="L738" s="286"/>
      <c r="M738" s="269" t="s">
        <v>34</v>
      </c>
      <c r="N738" s="270"/>
      <c r="O738" s="286"/>
      <c r="P738" s="27" t="s">
        <v>35</v>
      </c>
      <c r="Q738" s="27" t="s">
        <v>36</v>
      </c>
      <c r="R738" s="27" t="s">
        <v>123</v>
      </c>
      <c r="S738" s="27" t="s">
        <v>124</v>
      </c>
      <c r="T738" s="284"/>
      <c r="U738" s="220" t="s">
        <v>37</v>
      </c>
      <c r="V738" s="220" t="s">
        <v>38</v>
      </c>
      <c r="W738" s="220" t="s">
        <v>39</v>
      </c>
      <c r="X738" s="285"/>
      <c r="Y738" s="40"/>
    </row>
    <row r="739" spans="1:25" s="85" customFormat="1" ht="24" x14ac:dyDescent="0.25">
      <c r="A739" s="180"/>
      <c r="B739" s="182"/>
      <c r="C739" s="71"/>
      <c r="D739" s="72"/>
      <c r="E739" s="181"/>
      <c r="F739" s="182"/>
      <c r="G739" s="183"/>
      <c r="H739" s="41"/>
      <c r="I739" s="10"/>
      <c r="J739" s="183" t="s">
        <v>40</v>
      </c>
      <c r="K739" s="183" t="s">
        <v>41</v>
      </c>
      <c r="L739" s="183" t="s">
        <v>42</v>
      </c>
      <c r="M739" s="183" t="s">
        <v>40</v>
      </c>
      <c r="N739" s="183" t="s">
        <v>41</v>
      </c>
      <c r="O739" s="183" t="s">
        <v>42</v>
      </c>
      <c r="P739" s="183"/>
      <c r="Q739" s="183"/>
      <c r="R739" s="183"/>
      <c r="S739" s="183"/>
      <c r="T739" s="183"/>
      <c r="U739" s="14"/>
      <c r="V739" s="14"/>
      <c r="W739" s="14"/>
      <c r="X739" s="187"/>
      <c r="Y739" s="40"/>
    </row>
    <row r="740" spans="1:25" s="85" customFormat="1" ht="34.5" customHeight="1" x14ac:dyDescent="0.25">
      <c r="A740" s="16">
        <v>1</v>
      </c>
      <c r="B740" s="42" t="s">
        <v>75</v>
      </c>
      <c r="C740" s="247" t="s">
        <v>186</v>
      </c>
      <c r="D740" s="329"/>
      <c r="E740" s="159" t="s">
        <v>204</v>
      </c>
      <c r="F740" s="184" t="s">
        <v>54</v>
      </c>
      <c r="G740" s="185" t="s">
        <v>54</v>
      </c>
      <c r="H740" s="18">
        <v>3</v>
      </c>
      <c r="I740" s="18">
        <v>3</v>
      </c>
      <c r="J740" s="19">
        <v>15647.63</v>
      </c>
      <c r="K740" s="19"/>
      <c r="L740" s="19"/>
      <c r="M740" s="19">
        <v>15647.63</v>
      </c>
      <c r="N740" s="19"/>
      <c r="O740" s="20"/>
      <c r="P740" s="23">
        <f t="shared" ref="P740" si="62">IFERROR((I740/H740)*100,0)</f>
        <v>100</v>
      </c>
      <c r="Q740" s="23">
        <f t="shared" ref="Q740" si="63">IFERROR((M740/J740)*100,0)</f>
        <v>100</v>
      </c>
      <c r="R740" s="21">
        <v>44470</v>
      </c>
      <c r="S740" s="21">
        <v>44561</v>
      </c>
      <c r="T740" s="22">
        <v>35</v>
      </c>
      <c r="U740" s="23">
        <f t="shared" ref="U740" si="64">IFERROR((I740/H740)*100,0)</f>
        <v>100</v>
      </c>
      <c r="V740" s="23">
        <f t="shared" ref="V740" si="65">IFERROR((Q740/P740)*100,0)</f>
        <v>100</v>
      </c>
      <c r="W740" s="23">
        <f t="shared" ref="W740" si="66">IFERROR((M740/J740)*100,0)</f>
        <v>100</v>
      </c>
      <c r="X740" s="24"/>
      <c r="Y740" s="40"/>
    </row>
    <row r="741" spans="1:25" s="85" customFormat="1" x14ac:dyDescent="0.25">
      <c r="A741" s="16"/>
      <c r="B741" s="42"/>
      <c r="C741" s="338"/>
      <c r="D741" s="338"/>
      <c r="E741" s="87"/>
      <c r="F741" s="184"/>
      <c r="G741" s="185"/>
      <c r="H741" s="178"/>
      <c r="I741" s="81"/>
      <c r="J741" s="19"/>
      <c r="K741" s="19"/>
      <c r="L741" s="19"/>
      <c r="M741" s="19"/>
      <c r="N741" s="20"/>
      <c r="O741" s="20"/>
      <c r="P741" s="20"/>
      <c r="Q741" s="16"/>
      <c r="R741" s="21"/>
      <c r="S741" s="21"/>
      <c r="T741" s="22"/>
      <c r="U741" s="23"/>
      <c r="V741" s="23"/>
      <c r="W741" s="23"/>
      <c r="X741" s="24"/>
      <c r="Y741" s="40"/>
    </row>
    <row r="742" spans="1:25" s="85" customFormat="1" x14ac:dyDescent="0.25">
      <c r="A742" s="16"/>
      <c r="B742" s="42"/>
      <c r="C742" s="330"/>
      <c r="D742" s="331"/>
      <c r="E742" s="178"/>
      <c r="F742" s="184"/>
      <c r="G742" s="185"/>
      <c r="H742" s="178"/>
      <c r="I742" s="81"/>
      <c r="J742" s="19"/>
      <c r="K742" s="19"/>
      <c r="L742" s="19"/>
      <c r="M742" s="19"/>
      <c r="N742" s="20"/>
      <c r="O742" s="20"/>
      <c r="P742" s="20"/>
      <c r="Q742" s="16"/>
      <c r="R742" s="21"/>
      <c r="S742" s="21"/>
      <c r="T742" s="22"/>
      <c r="U742" s="23"/>
      <c r="V742" s="23"/>
      <c r="W742" s="23"/>
      <c r="X742" s="24"/>
      <c r="Y742" s="40"/>
    </row>
    <row r="743" spans="1:25" s="85" customFormat="1" x14ac:dyDescent="0.25">
      <c r="A743" s="259" t="s">
        <v>44</v>
      </c>
      <c r="B743" s="259"/>
      <c r="C743" s="260"/>
      <c r="D743" s="260"/>
      <c r="E743" s="48"/>
      <c r="F743" s="118"/>
      <c r="G743" s="46"/>
      <c r="H743" s="48"/>
      <c r="I743" s="46"/>
      <c r="J743" s="28">
        <f>J742+J741+J740</f>
        <v>15647.63</v>
      </c>
      <c r="K743" s="28"/>
      <c r="L743" s="28"/>
      <c r="M743" s="28">
        <f>M742+M741+M740</f>
        <v>15647.63</v>
      </c>
      <c r="N743" s="49"/>
      <c r="O743" s="49"/>
      <c r="P743" s="49"/>
      <c r="Q743" s="49"/>
      <c r="R743" s="49"/>
      <c r="S743" s="49"/>
      <c r="T743" s="49"/>
      <c r="U743" s="49"/>
      <c r="V743" s="49"/>
      <c r="W743" s="49"/>
      <c r="X743" s="49"/>
      <c r="Y743" s="40"/>
    </row>
    <row r="744" spans="1:25" s="85" customFormat="1" x14ac:dyDescent="0.25">
      <c r="A744" s="1"/>
      <c r="B744" s="50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51"/>
      <c r="V744" s="51"/>
      <c r="W744" s="51"/>
      <c r="X744" s="51"/>
      <c r="Y744" s="52"/>
    </row>
    <row r="745" spans="1:25" s="85" customFormat="1" x14ac:dyDescent="0.25">
      <c r="A745" s="1"/>
      <c r="B745" s="50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51"/>
      <c r="V745" s="51"/>
      <c r="W745" s="51"/>
      <c r="X745" s="51"/>
      <c r="Y745" s="52"/>
    </row>
    <row r="746" spans="1:25" s="85" customFormat="1" x14ac:dyDescent="0.25">
      <c r="A746" s="1"/>
      <c r="B746" s="50"/>
      <c r="C746" s="1"/>
      <c r="D746" s="261" t="s">
        <v>55</v>
      </c>
      <c r="E746" s="262"/>
      <c r="F746" s="262"/>
      <c r="G746" s="262"/>
      <c r="H746" s="262"/>
      <c r="I746" s="262"/>
      <c r="J746" s="262"/>
      <c r="K746" s="262"/>
      <c r="L746" s="262"/>
      <c r="M746" s="262"/>
      <c r="N746" s="262"/>
      <c r="O746" s="262"/>
      <c r="P746" s="262"/>
      <c r="Q746" s="262"/>
      <c r="R746" s="262"/>
      <c r="S746" s="262"/>
      <c r="T746" s="263"/>
      <c r="U746" s="51"/>
      <c r="V746" s="51"/>
      <c r="W746" s="51"/>
      <c r="X746" s="51"/>
      <c r="Y746" s="52"/>
    </row>
    <row r="747" spans="1:25" s="85" customFormat="1" x14ac:dyDescent="0.25">
      <c r="A747" s="1"/>
      <c r="B747" s="50"/>
      <c r="C747" s="1"/>
      <c r="D747" s="264" t="s">
        <v>56</v>
      </c>
      <c r="E747" s="264" t="s">
        <v>57</v>
      </c>
      <c r="F747" s="264"/>
      <c r="G747" s="264"/>
      <c r="H747" s="261"/>
      <c r="I747" s="265" t="s">
        <v>58</v>
      </c>
      <c r="J747" s="262"/>
      <c r="K747" s="266"/>
      <c r="L747" s="265" t="s">
        <v>59</v>
      </c>
      <c r="M747" s="262"/>
      <c r="N747" s="262"/>
      <c r="O747" s="267" t="s">
        <v>60</v>
      </c>
      <c r="P747" s="267"/>
      <c r="Q747" s="267"/>
      <c r="R747" s="267"/>
      <c r="S747" s="267"/>
      <c r="T747" s="268"/>
      <c r="U747" s="51"/>
      <c r="V747" s="51"/>
      <c r="W747" s="51"/>
      <c r="X747" s="51"/>
      <c r="Y747" s="52"/>
    </row>
    <row r="748" spans="1:25" s="85" customFormat="1" x14ac:dyDescent="0.25">
      <c r="A748" s="1"/>
      <c r="B748" s="50"/>
      <c r="C748" s="1"/>
      <c r="D748" s="264"/>
      <c r="E748" s="264" t="s">
        <v>61</v>
      </c>
      <c r="F748" s="264"/>
      <c r="G748" s="269" t="s">
        <v>62</v>
      </c>
      <c r="H748" s="270"/>
      <c r="I748" s="54" t="s">
        <v>61</v>
      </c>
      <c r="J748" s="269" t="s">
        <v>62</v>
      </c>
      <c r="K748" s="271"/>
      <c r="L748" s="54" t="s">
        <v>61</v>
      </c>
      <c r="M748" s="269" t="s">
        <v>62</v>
      </c>
      <c r="N748" s="271"/>
      <c r="O748" s="272" t="s">
        <v>16</v>
      </c>
      <c r="P748" s="272"/>
      <c r="Q748" s="272"/>
      <c r="R748" s="55" t="s">
        <v>61</v>
      </c>
      <c r="S748" s="273" t="s">
        <v>62</v>
      </c>
      <c r="T748" s="273"/>
      <c r="U748" s="51"/>
      <c r="V748" s="51"/>
      <c r="W748" s="51"/>
      <c r="X748" s="51"/>
      <c r="Y748" s="52"/>
    </row>
    <row r="749" spans="1:25" s="85" customFormat="1" x14ac:dyDescent="0.25">
      <c r="A749" s="1"/>
      <c r="B749" s="50"/>
      <c r="C749" s="1"/>
      <c r="D749" s="56" t="s">
        <v>63</v>
      </c>
      <c r="E749" s="228">
        <f>COUNTIFS(G708:G711,"O",B708:B711,"AGUA Y SANEAMIENTO")</f>
        <v>0</v>
      </c>
      <c r="F749" s="229"/>
      <c r="G749" s="230">
        <f>SUMIFS(N2071:N2076,G2071:G2076,"O",B2071:B2076,"AGUA Y SANEAMIENTO")</f>
        <v>0</v>
      </c>
      <c r="H749" s="231"/>
      <c r="I749" s="57">
        <f>COUNTIFS(G2071:G2071,"A",B2071:B2071,"AGUA Y SANEAMIENTO")</f>
        <v>0</v>
      </c>
      <c r="J749" s="230">
        <f>SUMIFS(N2071:N2076,G2071:G2076,"A",B2071:B2076,"AGUA Y SANEAMIENTO")</f>
        <v>0</v>
      </c>
      <c r="K749" s="232"/>
      <c r="L749" s="57">
        <f>COUNTIFS(G2071:G2071,"AC",B2071:B2071,"AGUA Y SANEAMIENTO")</f>
        <v>0</v>
      </c>
      <c r="M749" s="230">
        <f>SUMIFS(N2071:N2076,G2071:G2076,"AC",B2071:B2076,"AGUA Y SANEAMIENTO")</f>
        <v>0</v>
      </c>
      <c r="N749" s="232"/>
      <c r="O749" s="246" t="s">
        <v>64</v>
      </c>
      <c r="P749" s="247"/>
      <c r="Q749" s="247"/>
      <c r="R749" s="248">
        <f>COUNTIF(B723:B746,"FGP")</f>
        <v>1</v>
      </c>
      <c r="S749" s="250">
        <f>SUMIF(B723:B746,"FGP",M723:M746)</f>
        <v>15647.63</v>
      </c>
      <c r="T749" s="251"/>
      <c r="U749" s="51"/>
      <c r="V749" s="51"/>
      <c r="W749" s="51"/>
      <c r="X749" s="51"/>
      <c r="Y749" s="52"/>
    </row>
    <row r="750" spans="1:25" s="85" customFormat="1" x14ac:dyDescent="0.25">
      <c r="A750" s="1"/>
      <c r="B750" s="50"/>
      <c r="C750" s="1"/>
      <c r="D750" s="56" t="s">
        <v>65</v>
      </c>
      <c r="E750" s="228">
        <f>COUNTIFS(G709:G712,"O",B709:B712,"AGUA Y SANEAMIENTO")</f>
        <v>0</v>
      </c>
      <c r="F750" s="229"/>
      <c r="G750" s="230">
        <f>SUMIFS(N2071:N2076,G2071:G2076,"O",B2071:B2076,"AGUA Y SANEAMIENTO")</f>
        <v>0</v>
      </c>
      <c r="H750" s="231"/>
      <c r="I750" s="57">
        <f>COUNTIFS(G2071:G2071,"A",B2071:B2071,"EDUCACIÓN")</f>
        <v>0</v>
      </c>
      <c r="J750" s="230">
        <f>SUMIFS(N2071:N2076,G2071:G2076,"A",B2071:B2076,"AGUA Y SANEAMIENTO")</f>
        <v>0</v>
      </c>
      <c r="K750" s="232"/>
      <c r="L750" s="57">
        <f>COUNTIFS(G2071:G2071,"AC",B2071:B2071,"EDUCACIÓN")</f>
        <v>0</v>
      </c>
      <c r="M750" s="230">
        <f>SUMIFS(N2070:N2070,G2070:G2070,"AC",B2070:B2070,"AGUA Y SANEAMIENTO")</f>
        <v>0</v>
      </c>
      <c r="N750" s="232"/>
      <c r="O750" s="246"/>
      <c r="P750" s="247"/>
      <c r="Q750" s="247"/>
      <c r="R750" s="274"/>
      <c r="S750" s="254"/>
      <c r="T750" s="255"/>
      <c r="U750" s="51"/>
      <c r="V750" s="51"/>
      <c r="W750" s="51"/>
      <c r="X750" s="51"/>
      <c r="Y750" s="52"/>
    </row>
    <row r="751" spans="1:25" s="85" customFormat="1" x14ac:dyDescent="0.25">
      <c r="A751" s="1"/>
      <c r="B751" s="50"/>
      <c r="C751" s="1"/>
      <c r="D751" s="58" t="s">
        <v>66</v>
      </c>
      <c r="E751" s="228">
        <f>COUNTIFS(G710:G714,"O",B710:B714,"AGUA Y SANEAMIENTO")</f>
        <v>0</v>
      </c>
      <c r="F751" s="229"/>
      <c r="G751" s="230">
        <f>SUMIFS(N2072:N2076,G2072:G2076,"O",B2072:B2076,"AGUA Y SANEAMIENTO")</f>
        <v>0</v>
      </c>
      <c r="H751" s="231"/>
      <c r="I751" s="57">
        <f>COUNTIFS(G2071:G2071,"A",B2071:B2071,"OTROS PROYECTOS")</f>
        <v>0</v>
      </c>
      <c r="J751" s="230">
        <f>SUMIFS(N2072:N2076,G2072:G2076,"A",B2072:B2076,"AGUA Y SANEAMIENTO")</f>
        <v>0</v>
      </c>
      <c r="K751" s="232"/>
      <c r="L751" s="57">
        <f>COUNTIFS(G2071:G2071,"AC",B2071:B2071,"OTROS PROYECTOS")</f>
        <v>0</v>
      </c>
      <c r="M751" s="230">
        <f>SUMIFS(N2070:N2070,G2070:G2070,"AC",B2070:B2070,"AGUA Y SANEAMIENTO")</f>
        <v>0</v>
      </c>
      <c r="N751" s="232"/>
      <c r="O751" s="246" t="s">
        <v>67</v>
      </c>
      <c r="P751" s="247"/>
      <c r="Q751" s="247"/>
      <c r="R751" s="248">
        <f>COUNTIF(B723:B746,"FORTAMUN")</f>
        <v>0</v>
      </c>
      <c r="S751" s="250">
        <f>SUMIF(B723:B746,"FORTAMUN",N723:N746)</f>
        <v>0</v>
      </c>
      <c r="T751" s="251"/>
      <c r="U751" s="51"/>
      <c r="V751" s="51"/>
      <c r="W751" s="51"/>
      <c r="X751" s="51"/>
      <c r="Y751" s="52"/>
    </row>
    <row r="752" spans="1:25" s="85" customFormat="1" x14ac:dyDescent="0.25">
      <c r="A752" s="1"/>
      <c r="B752" s="50"/>
      <c r="C752" s="1"/>
      <c r="D752" s="58" t="s">
        <v>68</v>
      </c>
      <c r="E752" s="228">
        <f>COUNTIFS(G711:G715,"O",B711:B715,"AGUA Y SANEAMIENTO")</f>
        <v>0</v>
      </c>
      <c r="F752" s="229"/>
      <c r="G752" s="230">
        <f>SUMIFS(N2073:N2076,G2073:G2076,"O",B2073:B2076,"AGUA Y SANEAMIENTO")</f>
        <v>0</v>
      </c>
      <c r="H752" s="231"/>
      <c r="I752" s="57">
        <f>COUNTIFS(G2071:G2071,"A",B2071:B2071,"SALUD")</f>
        <v>0</v>
      </c>
      <c r="J752" s="230">
        <f>SUMIFS(N2073:N2076,G2073:G2076,"A",B2073:B2076,"AGUA Y SANEAMIENTO")</f>
        <v>0</v>
      </c>
      <c r="K752" s="232"/>
      <c r="L752" s="57">
        <f>COUNTIFS(G2071:G2071,"AC",B2071:B2071,"SALUD")</f>
        <v>0</v>
      </c>
      <c r="M752" s="230">
        <f>SUMIFS(N2070:N2071,G2070:G2071,"AC",B2070:B2071,"AGUA Y SANEAMIENTO")</f>
        <v>0</v>
      </c>
      <c r="N752" s="232"/>
      <c r="O752" s="246"/>
      <c r="P752" s="247"/>
      <c r="Q752" s="247"/>
      <c r="R752" s="249"/>
      <c r="S752" s="252"/>
      <c r="T752" s="253"/>
      <c r="U752" s="51"/>
      <c r="V752" s="51"/>
      <c r="W752" s="51"/>
      <c r="X752" s="51"/>
      <c r="Y752" s="52"/>
    </row>
    <row r="753" spans="1:25" s="85" customFormat="1" x14ac:dyDescent="0.25">
      <c r="A753" s="1"/>
      <c r="B753" s="50"/>
      <c r="C753" s="1"/>
      <c r="D753" s="58" t="s">
        <v>69</v>
      </c>
      <c r="E753" s="228">
        <f>COUNTIFS(G712:G716,"O",B712:B716,"AGUA Y SANEAMIENTO")</f>
        <v>0</v>
      </c>
      <c r="F753" s="229"/>
      <c r="G753" s="230">
        <f>SUMIFS(N2076:N2076,G2076:G2076,"O",B2076:B2076,"AGUA Y SANEAMIENTO")</f>
        <v>0</v>
      </c>
      <c r="H753" s="231"/>
      <c r="I753" s="57">
        <f>COUNTIFS(G2071:G2071,"A",B2071:B2071,"URBANIZACIÓN")</f>
        <v>0</v>
      </c>
      <c r="J753" s="230">
        <f>SUMIFS(N2076:N2076,G2076:G2076,"A",B2076:B2076,"AGUA Y SANEAMIENTO")</f>
        <v>0</v>
      </c>
      <c r="K753" s="232"/>
      <c r="L753" s="57">
        <f>COUNTIFS(G2071:G2071,"AC",B2071:B2071,"URBANIZACIÓN")</f>
        <v>0</v>
      </c>
      <c r="M753" s="230">
        <f>SUMIFS(N2070:N2072,G2070:G2072,"AC",B2070:B2072,"AGUA Y SANEAMIENTO")</f>
        <v>0</v>
      </c>
      <c r="N753" s="232"/>
      <c r="O753" s="246"/>
      <c r="P753" s="247"/>
      <c r="Q753" s="247"/>
      <c r="R753" s="249"/>
      <c r="S753" s="254"/>
      <c r="T753" s="255"/>
      <c r="U753" s="51"/>
      <c r="V753" s="51"/>
      <c r="W753" s="51"/>
      <c r="X753" s="51"/>
      <c r="Y753" s="52"/>
    </row>
    <row r="754" spans="1:25" s="85" customFormat="1" x14ac:dyDescent="0.25">
      <c r="A754" s="1"/>
      <c r="B754" s="50"/>
      <c r="C754" s="1"/>
      <c r="D754" s="58" t="s">
        <v>70</v>
      </c>
      <c r="E754" s="228">
        <f>COUNTIFS(G714:G717,"O",B714:B717,"AGUA Y SANEAMIENTO")</f>
        <v>0</v>
      </c>
      <c r="F754" s="229"/>
      <c r="G754" s="230">
        <f>SUMIFS(N707:N714,G707:G714,"O",B707:B714,"AGUA Y SANEAMIENTO")</f>
        <v>0</v>
      </c>
      <c r="H754" s="231"/>
      <c r="I754" s="57">
        <f>COUNTIFS(G2071:G2071,"A",B2071:B2071,"VIVIENDA")</f>
        <v>0</v>
      </c>
      <c r="J754" s="230">
        <f>SUMIFS(N707:N714,G707:G714,"A",B707:B714,"AGUA Y SANEAMIENTO")</f>
        <v>0</v>
      </c>
      <c r="K754" s="232"/>
      <c r="L754" s="57">
        <f>COUNTIFS(G2071:G2071,"AC",B2071:B2071,"VIVIENDA")</f>
        <v>0</v>
      </c>
      <c r="M754" s="230">
        <f>SUMIFS(N2070:N2076,G2070:G2076,"AC",B2070:B2076,"AGUA Y SANEAMIENTO")</f>
        <v>0</v>
      </c>
      <c r="N754" s="232"/>
      <c r="O754" s="243"/>
      <c r="P754" s="244"/>
      <c r="Q754" s="229"/>
      <c r="R754" s="59"/>
      <c r="S754" s="245"/>
      <c r="T754" s="245"/>
      <c r="U754" s="51"/>
      <c r="V754" s="51"/>
      <c r="W754" s="51"/>
      <c r="X754" s="51"/>
      <c r="Y754" s="52"/>
    </row>
    <row r="755" spans="1:25" s="85" customFormat="1" x14ac:dyDescent="0.25">
      <c r="A755" s="1"/>
      <c r="B755" s="50"/>
      <c r="C755" s="1"/>
      <c r="D755" s="60" t="s">
        <v>71</v>
      </c>
      <c r="E755" s="228">
        <f>COUNTIFS(G715:G718,"O",B715:B718,"AGUA Y SANEAMIENTO")</f>
        <v>0</v>
      </c>
      <c r="F755" s="229"/>
      <c r="G755" s="230">
        <f>SUMIFS(N708:N715,G708:G715,"O",B708:B715,"AGUA Y SANEAMIENTO")</f>
        <v>0</v>
      </c>
      <c r="H755" s="231"/>
      <c r="I755" s="57">
        <f>COUNTIFS(G2071:G2071,"A",B2071:B2071,"PRODIM")</f>
        <v>0</v>
      </c>
      <c r="J755" s="230">
        <f>SUMIFS(N708:N715,G708:G715,"A",B708:B715,"AGUA Y SANEAMIENTO")</f>
        <v>0</v>
      </c>
      <c r="K755" s="232"/>
      <c r="L755" s="57">
        <f>COUNTIFS(G2071:G2071,"AC",B2071:B2071,"PRODIM")</f>
        <v>0</v>
      </c>
      <c r="M755" s="230">
        <f>SUMIFS(N2071:N2076,G2071:G2076,"AC",B2071:B2076,"AGUA Y SANEAMIENTO")</f>
        <v>0</v>
      </c>
      <c r="N755" s="232"/>
      <c r="O755" s="243"/>
      <c r="P755" s="244"/>
      <c r="Q755" s="229"/>
      <c r="R755" s="59"/>
      <c r="S755" s="245"/>
      <c r="T755" s="245"/>
      <c r="U755" s="51"/>
      <c r="V755" s="51"/>
      <c r="W755" s="51"/>
      <c r="X755" s="51"/>
      <c r="Y755" s="52"/>
    </row>
    <row r="756" spans="1:25" s="85" customFormat="1" x14ac:dyDescent="0.25">
      <c r="A756" s="1"/>
      <c r="B756" s="50"/>
      <c r="C756" s="1"/>
      <c r="D756" s="60" t="s">
        <v>72</v>
      </c>
      <c r="E756" s="228">
        <f>COUNTIFS(G716:G719,"O",B716:B719,"AGUA Y SANEAMIENTO")</f>
        <v>0</v>
      </c>
      <c r="F756" s="229"/>
      <c r="G756" s="230">
        <f>SUMIFS(N709:N716,G709:G716,"O",B709:B716,"AGUA Y SANEAMIENTO")</f>
        <v>0</v>
      </c>
      <c r="H756" s="231"/>
      <c r="I756" s="57">
        <f>COUNTIFS(G2071:G2071,"A",B2071:B2071,"GASTOS INDIRECTOS")</f>
        <v>0</v>
      </c>
      <c r="J756" s="230">
        <f>SUMIFS(N709:N716,G709:G716,"A",B709:B716,"AGUA Y SANEAMIENTO")</f>
        <v>0</v>
      </c>
      <c r="K756" s="232"/>
      <c r="L756" s="57">
        <f>COUNTIFS(G2071:G2071,"AC",B2071:B2071,"GASTOS INDIRECTOS")</f>
        <v>0</v>
      </c>
      <c r="M756" s="230">
        <f>SUMIFS(N2071:N2076,G2071:G2076,"AC",B2071:B2076,"AGUA Y SANEAMIENTO")</f>
        <v>0</v>
      </c>
      <c r="N756" s="232"/>
      <c r="O756" s="243"/>
      <c r="P756" s="244"/>
      <c r="Q756" s="229"/>
      <c r="R756" s="59"/>
      <c r="S756" s="245"/>
      <c r="T756" s="245"/>
      <c r="U756" s="51"/>
      <c r="V756" s="51"/>
      <c r="W756" s="51"/>
      <c r="X756" s="51"/>
      <c r="Y756" s="52"/>
    </row>
    <row r="757" spans="1:25" s="85" customFormat="1" ht="24" x14ac:dyDescent="0.25">
      <c r="A757" s="1"/>
      <c r="B757" s="50"/>
      <c r="C757" s="1"/>
      <c r="D757" s="61" t="s">
        <v>64</v>
      </c>
      <c r="E757" s="228">
        <f>COUNTIFS(G717:G720,"O",B717:B720,"AGUA Y SANEAMIENTO")</f>
        <v>0</v>
      </c>
      <c r="F757" s="229"/>
      <c r="G757" s="230">
        <f>SUMIFS(N710:N717,G710:G717,"O",B710:B717,"AGUA Y SANEAMIENTO")</f>
        <v>0</v>
      </c>
      <c r="H757" s="231"/>
      <c r="I757" s="57">
        <f>COUNTIFS(G2071:G2071,"A",B2071:B2071,"FGP")</f>
        <v>0</v>
      </c>
      <c r="J757" s="230">
        <f>SUMIFS(N710:N717,G710:G717,"A",B710:B717,"AGUA Y SANEAMIENTO")</f>
        <v>0</v>
      </c>
      <c r="K757" s="232"/>
      <c r="L757" s="57">
        <f>COUNTIFS(G2071:G2071,"AC",B2071:B2071,"FGP")</f>
        <v>0</v>
      </c>
      <c r="M757" s="230"/>
      <c r="N757" s="232"/>
      <c r="O757" s="243"/>
      <c r="P757" s="244"/>
      <c r="Q757" s="229"/>
      <c r="R757" s="59"/>
      <c r="S757" s="245"/>
      <c r="T757" s="245"/>
      <c r="U757" s="51"/>
      <c r="V757" s="51"/>
      <c r="W757" s="51"/>
      <c r="X757" s="51"/>
      <c r="Y757" s="52"/>
    </row>
    <row r="758" spans="1:25" s="85" customFormat="1" ht="24.75" thickBot="1" x14ac:dyDescent="0.3">
      <c r="A758" s="1"/>
      <c r="B758" s="50"/>
      <c r="C758" s="1"/>
      <c r="D758" s="62" t="s">
        <v>67</v>
      </c>
      <c r="E758" s="228">
        <f>COUNTIFS(G718:G721,"O",B718:B721,"AGUA Y SANEAMIENTO")</f>
        <v>0</v>
      </c>
      <c r="F758" s="229"/>
      <c r="G758" s="230">
        <f>SUMIFS(N711:N718,G711:G718,"O",B711:B718,"AGUA Y SANEAMIENTO")</f>
        <v>0</v>
      </c>
      <c r="H758" s="231"/>
      <c r="I758" s="63">
        <f>COUNTIFS(G2071:G2071,"A",B2071:B2071,"FORTAMUN")</f>
        <v>0</v>
      </c>
      <c r="J758" s="230">
        <f>SUMIFS(N711:N718,G711:G718,"A",B711:B718,"AGUA Y SANEAMIENTO")</f>
        <v>0</v>
      </c>
      <c r="K758" s="232"/>
      <c r="L758" s="63">
        <f>COUNTIFS(G2071:G2071,"AC",B2071:B2071,"FORTAMUN")</f>
        <v>0</v>
      </c>
      <c r="M758" s="230">
        <f>SUMIFS(N2071:N2076,G2071:G2076,"AC",B2071:B2076,"AGUA Y SANEAMIENTO")</f>
        <v>0</v>
      </c>
      <c r="N758" s="232"/>
      <c r="O758" s="233"/>
      <c r="P758" s="234"/>
      <c r="Q758" s="235"/>
      <c r="R758" s="64"/>
      <c r="S758" s="236"/>
      <c r="T758" s="236"/>
      <c r="U758" s="51"/>
      <c r="V758" s="51"/>
      <c r="W758" s="51"/>
      <c r="X758" s="51"/>
      <c r="Y758" s="52"/>
    </row>
    <row r="759" spans="1:25" s="85" customFormat="1" ht="15.75" thickBot="1" x14ac:dyDescent="0.3">
      <c r="A759" s="1"/>
      <c r="B759" s="50"/>
      <c r="C759" s="1"/>
      <c r="D759" s="65" t="s">
        <v>73</v>
      </c>
      <c r="E759" s="237">
        <f>SUBTOTAL(9,E749:F758)</f>
        <v>0</v>
      </c>
      <c r="F759" s="238"/>
      <c r="G759" s="239">
        <f>SUBTOTAL(9,G749:H758)</f>
        <v>0</v>
      </c>
      <c r="H759" s="240"/>
      <c r="I759" s="66">
        <f>SUBTOTAL(9,I749:I758)</f>
        <v>0</v>
      </c>
      <c r="J759" s="239">
        <f>SUBTOTAL(9,J749:K758)</f>
        <v>0</v>
      </c>
      <c r="K759" s="240"/>
      <c r="L759" s="67">
        <f>SUBTOTAL(9,L749:L758)</f>
        <v>0</v>
      </c>
      <c r="M759" s="239">
        <f>SUBTOTAL(9,M749:N758)</f>
        <v>0</v>
      </c>
      <c r="N759" s="240"/>
      <c r="O759" s="67"/>
      <c r="P759" s="68"/>
      <c r="Q759" s="69"/>
      <c r="R759" s="70">
        <f>SUBTOTAL(9,R749:R758)</f>
        <v>1</v>
      </c>
      <c r="S759" s="239">
        <f>SUBTOTAL(9,S749:T758)</f>
        <v>15647.63</v>
      </c>
      <c r="T759" s="240"/>
      <c r="U759" s="51"/>
      <c r="V759" s="51"/>
      <c r="W759" s="51"/>
      <c r="X759" s="51"/>
      <c r="Y759" s="52"/>
    </row>
    <row r="760" spans="1:25" s="85" customFormat="1" x14ac:dyDescent="0.25">
      <c r="A760" s="1"/>
      <c r="B760" s="84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51"/>
      <c r="V760" s="51"/>
      <c r="W760" s="51"/>
      <c r="X760" s="51"/>
      <c r="Y760" s="52"/>
    </row>
    <row r="761" spans="1:25" s="85" customFormat="1" x14ac:dyDescent="0.25">
      <c r="A761" s="1"/>
      <c r="B761" s="84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51"/>
      <c r="V761" s="51"/>
      <c r="W761" s="51"/>
      <c r="X761" s="51"/>
      <c r="Y761" s="52"/>
    </row>
    <row r="762" spans="1:25" s="85" customFormat="1" x14ac:dyDescent="0.25">
      <c r="A762" s="1"/>
      <c r="B762" s="84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51"/>
      <c r="V762" s="51"/>
      <c r="W762" s="51"/>
      <c r="X762" s="51"/>
      <c r="Y762" s="52"/>
    </row>
    <row r="763" spans="1:25" x14ac:dyDescent="0.25">
      <c r="B763" s="136"/>
      <c r="C763" s="241"/>
      <c r="D763" s="241"/>
      <c r="E763" s="146"/>
      <c r="F763" s="146"/>
      <c r="G763" s="146"/>
      <c r="H763" s="359"/>
      <c r="I763" s="242"/>
      <c r="J763" s="242"/>
      <c r="K763" s="242"/>
      <c r="L763" s="242"/>
      <c r="M763" s="142"/>
      <c r="N763" s="142"/>
      <c r="O763" s="242"/>
      <c r="P763" s="242"/>
      <c r="Q763" s="242"/>
      <c r="R763" s="242"/>
      <c r="S763" s="142"/>
      <c r="T763" s="142"/>
      <c r="U763" s="242"/>
      <c r="V763" s="242"/>
      <c r="W763" s="242"/>
      <c r="X763" s="242"/>
      <c r="Y763" s="242"/>
    </row>
    <row r="764" spans="1:25" x14ac:dyDescent="0.25">
      <c r="B764" s="136"/>
      <c r="C764" s="225"/>
      <c r="D764" s="225"/>
      <c r="E764" s="225"/>
      <c r="F764" s="225"/>
      <c r="G764" s="225"/>
      <c r="H764" s="360"/>
      <c r="I764" s="138"/>
      <c r="J764" s="138"/>
      <c r="K764" s="138"/>
      <c r="L764" s="138"/>
      <c r="M764" s="138"/>
      <c r="N764" s="137"/>
      <c r="O764" s="138"/>
      <c r="P764" s="138"/>
      <c r="Q764" s="138"/>
      <c r="R764" s="138"/>
      <c r="S764" s="137"/>
      <c r="T764" s="138"/>
      <c r="U764" s="138"/>
      <c r="V764" s="138"/>
      <c r="W764" s="138"/>
      <c r="X764" s="39"/>
      <c r="Y764" s="39"/>
    </row>
    <row r="765" spans="1:25" ht="15.75" x14ac:dyDescent="0.25">
      <c r="B765" s="139"/>
      <c r="C765" s="227"/>
      <c r="D765" s="227"/>
      <c r="E765" s="145"/>
      <c r="F765" s="145"/>
      <c r="G765" s="140"/>
      <c r="H765" s="360"/>
      <c r="I765" s="227"/>
      <c r="J765" s="227"/>
      <c r="K765" s="227"/>
      <c r="L765" s="227"/>
      <c r="M765" s="141"/>
      <c r="N765" s="141"/>
      <c r="O765" s="227"/>
      <c r="P765" s="227"/>
      <c r="Q765" s="227"/>
      <c r="R765" s="227"/>
      <c r="S765" s="142"/>
      <c r="T765" s="141"/>
      <c r="U765" s="227"/>
      <c r="V765" s="227"/>
      <c r="W765" s="227"/>
      <c r="X765" s="227"/>
      <c r="Y765" s="227"/>
    </row>
    <row r="766" spans="1:25" ht="15.75" x14ac:dyDescent="0.25">
      <c r="B766" s="139"/>
      <c r="C766" s="227"/>
      <c r="D766" s="227"/>
      <c r="E766" s="145"/>
      <c r="F766" s="145"/>
      <c r="G766" s="145"/>
      <c r="H766" s="360"/>
      <c r="I766" s="227"/>
      <c r="J766" s="227"/>
      <c r="K766" s="227"/>
      <c r="L766" s="227"/>
      <c r="M766" s="141"/>
      <c r="N766" s="141"/>
      <c r="O766" s="227"/>
      <c r="P766" s="227"/>
      <c r="Q766" s="227"/>
      <c r="R766" s="227"/>
      <c r="S766" s="141"/>
      <c r="T766" s="141"/>
      <c r="U766" s="227"/>
      <c r="V766" s="227"/>
      <c r="W766" s="227"/>
      <c r="X766" s="227"/>
      <c r="Y766" s="227"/>
    </row>
    <row r="767" spans="1:25" s="85" customFormat="1" x14ac:dyDescent="0.25">
      <c r="A767" s="1"/>
      <c r="B767" s="84"/>
      <c r="C767" s="39"/>
      <c r="D767" s="39"/>
      <c r="E767" s="39"/>
      <c r="F767" s="39"/>
      <c r="G767" s="39"/>
      <c r="H767" s="39"/>
      <c r="I767" s="39"/>
      <c r="J767" s="39"/>
      <c r="K767" s="39"/>
      <c r="L767" s="39"/>
      <c r="M767" s="39"/>
      <c r="N767" s="39"/>
      <c r="O767" s="39"/>
      <c r="P767" s="39"/>
      <c r="Q767" s="39"/>
      <c r="R767" s="39"/>
      <c r="S767" s="39"/>
      <c r="T767" s="39"/>
      <c r="U767" s="51"/>
      <c r="V767" s="51"/>
      <c r="W767" s="51"/>
      <c r="X767" s="51"/>
      <c r="Y767" s="52"/>
    </row>
    <row r="768" spans="1:25" s="85" customFormat="1" x14ac:dyDescent="0.25">
      <c r="A768" s="1"/>
      <c r="B768" s="84"/>
      <c r="C768" s="39"/>
      <c r="D768" s="39"/>
      <c r="E768" s="39"/>
      <c r="F768" s="39"/>
      <c r="G768" s="39"/>
      <c r="H768" s="39"/>
      <c r="I768" s="39"/>
      <c r="J768" s="39"/>
      <c r="K768" s="39"/>
      <c r="L768" s="39"/>
      <c r="M768" s="39"/>
      <c r="N768" s="39"/>
      <c r="O768" s="39"/>
      <c r="P768" s="39"/>
      <c r="Q768" s="39"/>
      <c r="R768" s="39"/>
      <c r="S768" s="39"/>
      <c r="T768" s="39"/>
      <c r="U768" s="51"/>
      <c r="V768" s="51"/>
      <c r="W768" s="51"/>
      <c r="X768" s="51"/>
      <c r="Y768" s="52"/>
    </row>
    <row r="769" spans="1:25" s="85" customFormat="1" x14ac:dyDescent="0.25">
      <c r="A769" s="1"/>
      <c r="B769" s="84"/>
      <c r="C769" s="39"/>
      <c r="D769" s="39"/>
      <c r="E769" s="39"/>
      <c r="F769" s="39"/>
      <c r="G769" s="39"/>
      <c r="H769" s="39"/>
      <c r="I769" s="39"/>
      <c r="J769" s="39"/>
      <c r="K769" s="39"/>
      <c r="L769" s="39"/>
      <c r="M769" s="39"/>
      <c r="N769" s="39"/>
      <c r="O769" s="39"/>
      <c r="P769" s="39"/>
      <c r="Q769" s="39"/>
      <c r="R769" s="39"/>
      <c r="S769" s="39"/>
      <c r="T769" s="39"/>
      <c r="U769" s="51"/>
      <c r="V769" s="51"/>
      <c r="W769" s="51"/>
      <c r="X769" s="51"/>
      <c r="Y769" s="52"/>
    </row>
    <row r="770" spans="1:25" s="85" customFormat="1" x14ac:dyDescent="0.25">
      <c r="A770" s="1"/>
      <c r="B770" s="84"/>
      <c r="C770" s="39"/>
      <c r="D770" s="39"/>
      <c r="E770" s="39"/>
      <c r="F770" s="39"/>
      <c r="G770" s="39"/>
      <c r="H770" s="39"/>
      <c r="I770" s="39"/>
      <c r="J770" s="39"/>
      <c r="K770" s="39"/>
      <c r="L770" s="39"/>
      <c r="M770" s="39"/>
      <c r="N770" s="39"/>
      <c r="O770" s="39"/>
      <c r="P770" s="39"/>
      <c r="Q770" s="39"/>
      <c r="R770" s="39"/>
      <c r="S770" s="39"/>
      <c r="T770" s="39"/>
      <c r="U770" s="51"/>
      <c r="V770" s="51"/>
      <c r="W770" s="51"/>
      <c r="X770" s="51"/>
      <c r="Y770" s="52"/>
    </row>
    <row r="771" spans="1:25" s="85" customFormat="1" x14ac:dyDescent="0.25">
      <c r="A771" s="1"/>
      <c r="B771" s="84"/>
      <c r="C771" s="39"/>
      <c r="D771" s="39"/>
      <c r="E771" s="39"/>
      <c r="F771" s="39"/>
      <c r="G771" s="39"/>
      <c r="H771" s="39"/>
      <c r="I771" s="39"/>
      <c r="J771" s="39"/>
      <c r="K771" s="39"/>
      <c r="L771" s="39"/>
      <c r="M771" s="39"/>
      <c r="N771" s="39"/>
      <c r="O771" s="39"/>
      <c r="P771" s="39"/>
      <c r="Q771" s="39"/>
      <c r="R771" s="39"/>
      <c r="S771" s="39"/>
      <c r="T771" s="39"/>
      <c r="U771" s="51"/>
      <c r="V771" s="51"/>
      <c r="W771" s="51"/>
      <c r="X771" s="51"/>
      <c r="Y771" s="52"/>
    </row>
    <row r="772" spans="1:25" s="85" customFormat="1" x14ac:dyDescent="0.25">
      <c r="A772" s="1"/>
      <c r="B772" s="84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51"/>
      <c r="V772" s="51"/>
      <c r="W772" s="51"/>
      <c r="X772" s="51"/>
      <c r="Y772" s="52"/>
    </row>
    <row r="773" spans="1:25" s="85" customFormat="1" x14ac:dyDescent="0.25">
      <c r="A773" s="1"/>
      <c r="B773" s="84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51"/>
      <c r="V773" s="51"/>
      <c r="W773" s="51"/>
      <c r="X773" s="51"/>
      <c r="Y773" s="52"/>
    </row>
    <row r="774" spans="1:25" s="85" customFormat="1" x14ac:dyDescent="0.25">
      <c r="A774" s="1"/>
      <c r="B774" s="84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51"/>
      <c r="V774" s="51"/>
      <c r="W774" s="51"/>
      <c r="X774" s="51"/>
      <c r="Y774" s="52"/>
    </row>
    <row r="775" spans="1:25" s="85" customFormat="1" x14ac:dyDescent="0.25">
      <c r="A775" s="1"/>
      <c r="B775" s="84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51"/>
      <c r="V775" s="51"/>
      <c r="W775" s="51"/>
      <c r="X775" s="51"/>
      <c r="Y775" s="52"/>
    </row>
    <row r="776" spans="1:25" s="85" customFormat="1" x14ac:dyDescent="0.25">
      <c r="A776" s="1"/>
      <c r="B776" s="84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51"/>
      <c r="V776" s="51"/>
      <c r="W776" s="51"/>
      <c r="X776" s="51"/>
      <c r="Y776" s="52"/>
    </row>
    <row r="777" spans="1:25" s="85" customFormat="1" x14ac:dyDescent="0.25">
      <c r="A777" s="1"/>
      <c r="B777" s="84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51"/>
      <c r="V777" s="51"/>
      <c r="W777" s="51"/>
      <c r="X777" s="51"/>
      <c r="Y777" s="52"/>
    </row>
    <row r="778" spans="1:25" s="85" customFormat="1" x14ac:dyDescent="0.25">
      <c r="A778" s="1"/>
      <c r="B778" s="84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51"/>
      <c r="V778" s="51"/>
      <c r="W778" s="51"/>
      <c r="X778" s="51"/>
      <c r="Y778" s="52"/>
    </row>
    <row r="779" spans="1:25" s="85" customFormat="1" x14ac:dyDescent="0.25">
      <c r="A779" s="1"/>
      <c r="B779" s="84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51"/>
      <c r="V779" s="51"/>
      <c r="W779" s="51"/>
      <c r="X779" s="51"/>
      <c r="Y779" s="52"/>
    </row>
    <row r="780" spans="1:25" s="85" customFormat="1" x14ac:dyDescent="0.25">
      <c r="A780" s="1"/>
      <c r="B780" s="84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51"/>
      <c r="V780" s="51"/>
      <c r="W780" s="51"/>
      <c r="X780" s="51"/>
      <c r="Y780" s="52"/>
    </row>
    <row r="781" spans="1:25" s="85" customFormat="1" x14ac:dyDescent="0.25">
      <c r="A781" s="1"/>
      <c r="B781" s="84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51"/>
      <c r="V781" s="51"/>
      <c r="W781" s="51"/>
      <c r="X781" s="51"/>
      <c r="Y781" s="52"/>
    </row>
    <row r="782" spans="1:25" s="85" customFormat="1" x14ac:dyDescent="0.25">
      <c r="A782" s="1"/>
      <c r="B782" s="84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51"/>
      <c r="V782" s="51"/>
      <c r="W782" s="51"/>
      <c r="X782" s="51"/>
      <c r="Y782" s="52"/>
    </row>
    <row r="783" spans="1:25" s="85" customFormat="1" x14ac:dyDescent="0.25">
      <c r="A783" s="1"/>
      <c r="B783" s="84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51"/>
      <c r="V783" s="51"/>
      <c r="W783" s="51"/>
      <c r="X783" s="51"/>
      <c r="Y783" s="52"/>
    </row>
    <row r="784" spans="1:25" s="85" customFormat="1" x14ac:dyDescent="0.25">
      <c r="A784" s="1"/>
      <c r="B784" s="84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51"/>
      <c r="V784" s="51"/>
      <c r="W784" s="51"/>
      <c r="X784" s="51"/>
      <c r="Y784" s="52"/>
    </row>
    <row r="785" spans="1:25" s="85" customFormat="1" x14ac:dyDescent="0.25">
      <c r="A785" s="1"/>
      <c r="B785" s="84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51"/>
      <c r="V785" s="51"/>
      <c r="W785" s="51"/>
      <c r="X785" s="51"/>
      <c r="Y785" s="52"/>
    </row>
    <row r="786" spans="1:25" s="85" customFormat="1" x14ac:dyDescent="0.25">
      <c r="A786" s="1"/>
      <c r="B786" s="84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51"/>
      <c r="V786" s="51"/>
      <c r="W786" s="51"/>
      <c r="X786" s="51"/>
      <c r="Y786" s="52"/>
    </row>
    <row r="787" spans="1:25" s="85" customFormat="1" x14ac:dyDescent="0.25">
      <c r="A787" s="1"/>
      <c r="B787" s="84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51"/>
      <c r="V787" s="51"/>
      <c r="W787" s="51"/>
      <c r="X787" s="51"/>
      <c r="Y787" s="52"/>
    </row>
    <row r="788" spans="1:25" s="85" customFormat="1" ht="20.25" x14ac:dyDescent="0.25">
      <c r="A788" s="311" t="s">
        <v>0</v>
      </c>
      <c r="B788" s="312"/>
      <c r="C788" s="312"/>
      <c r="D788" s="312"/>
      <c r="E788" s="312"/>
      <c r="F788" s="312"/>
      <c r="G788" s="312"/>
      <c r="H788" s="312"/>
      <c r="I788" s="312"/>
      <c r="J788" s="312"/>
      <c r="K788" s="312"/>
      <c r="L788" s="312"/>
      <c r="M788" s="312"/>
      <c r="N788" s="312"/>
      <c r="O788" s="312"/>
      <c r="P788" s="312"/>
      <c r="Q788" s="312"/>
      <c r="R788" s="312"/>
      <c r="S788" s="312"/>
      <c r="T788" s="312"/>
      <c r="U788" s="312"/>
      <c r="V788" s="312"/>
      <c r="W788" s="312"/>
      <c r="X788" s="312"/>
      <c r="Y788" s="313"/>
    </row>
    <row r="789" spans="1:25" s="85" customFormat="1" x14ac:dyDescent="0.25">
      <c r="A789" s="149"/>
      <c r="B789" s="150"/>
      <c r="C789" s="150"/>
      <c r="D789" s="150"/>
      <c r="E789" s="150"/>
      <c r="F789" s="150"/>
      <c r="G789" s="150"/>
      <c r="H789" s="150"/>
      <c r="I789" s="150"/>
      <c r="J789" s="150"/>
      <c r="K789" s="150"/>
      <c r="L789" s="150"/>
      <c r="M789" s="150"/>
      <c r="N789" s="150"/>
      <c r="O789" s="150"/>
      <c r="P789" s="150"/>
      <c r="Q789" s="150"/>
      <c r="R789" s="150"/>
      <c r="S789" s="150"/>
      <c r="T789" s="150"/>
      <c r="U789" s="150"/>
      <c r="V789" s="150"/>
      <c r="W789" s="150"/>
      <c r="X789" s="150"/>
      <c r="Y789" s="151"/>
    </row>
    <row r="790" spans="1:25" s="85" customFormat="1" ht="15.75" x14ac:dyDescent="0.25">
      <c r="A790" s="314" t="s">
        <v>286</v>
      </c>
      <c r="B790" s="315"/>
      <c r="C790" s="315"/>
      <c r="D790" s="315"/>
      <c r="E790" s="315"/>
      <c r="F790" s="315"/>
      <c r="G790" s="315"/>
      <c r="H790" s="315"/>
      <c r="I790" s="315"/>
      <c r="J790" s="315"/>
      <c r="K790" s="315"/>
      <c r="L790" s="315"/>
      <c r="M790" s="315"/>
      <c r="N790" s="315"/>
      <c r="O790" s="315"/>
      <c r="P790" s="315"/>
      <c r="Q790" s="315"/>
      <c r="R790" s="315"/>
      <c r="S790" s="315"/>
      <c r="T790" s="315"/>
      <c r="U790" s="315"/>
      <c r="V790" s="315"/>
      <c r="W790" s="315"/>
      <c r="X790" s="315"/>
      <c r="Y790" s="316"/>
    </row>
    <row r="791" spans="1:25" s="85" customFormat="1" ht="15.75" x14ac:dyDescent="0.25">
      <c r="A791" s="152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317"/>
      <c r="Y791" s="318"/>
    </row>
    <row r="792" spans="1:25" s="85" customFormat="1" x14ac:dyDescent="0.25">
      <c r="A792" s="319"/>
      <c r="B792" s="320"/>
      <c r="C792" s="320"/>
      <c r="D792" s="320"/>
      <c r="E792" s="320"/>
      <c r="F792" s="320"/>
      <c r="G792" s="320"/>
      <c r="H792" s="320"/>
      <c r="I792" s="320"/>
      <c r="J792" s="320"/>
      <c r="K792" s="320"/>
      <c r="L792" s="320"/>
      <c r="M792" s="320"/>
      <c r="N792" s="320"/>
      <c r="O792" s="148"/>
      <c r="P792" s="148"/>
      <c r="Q792" s="321" t="s">
        <v>197</v>
      </c>
      <c r="R792" s="321"/>
      <c r="S792" s="321"/>
      <c r="T792" s="321"/>
      <c r="U792" s="321"/>
      <c r="V792" s="321"/>
      <c r="W792" s="321"/>
      <c r="X792" s="321"/>
      <c r="Y792" s="322"/>
    </row>
    <row r="795" spans="1:25" x14ac:dyDescent="0.25">
      <c r="A795" s="287" t="s">
        <v>1</v>
      </c>
      <c r="B795" s="287"/>
      <c r="C795" s="323" t="s">
        <v>126</v>
      </c>
      <c r="D795" s="324"/>
      <c r="E795" s="324"/>
      <c r="F795" s="324"/>
      <c r="G795" s="324"/>
      <c r="H795" s="324"/>
      <c r="I795" s="324"/>
      <c r="J795" s="324"/>
      <c r="K795" s="324"/>
      <c r="L795" s="324"/>
      <c r="M795" s="324"/>
      <c r="N795" s="324"/>
      <c r="O795" s="324"/>
      <c r="P795" s="324"/>
      <c r="Q795" s="325"/>
      <c r="R795" s="326" t="s">
        <v>2</v>
      </c>
      <c r="S795" s="327"/>
      <c r="T795" s="327"/>
      <c r="U795" s="327"/>
      <c r="V795" s="327"/>
      <c r="W795" s="327"/>
      <c r="X795" s="327"/>
      <c r="Y795" s="328"/>
    </row>
    <row r="796" spans="1:25" x14ac:dyDescent="0.25">
      <c r="A796" s="287" t="s">
        <v>3</v>
      </c>
      <c r="B796" s="287"/>
      <c r="C796" s="288" t="s">
        <v>179</v>
      </c>
      <c r="D796" s="289"/>
      <c r="E796" s="289"/>
      <c r="F796" s="289"/>
      <c r="G796" s="289"/>
      <c r="H796" s="289"/>
      <c r="I796" s="289"/>
      <c r="J796" s="289"/>
      <c r="K796" s="289"/>
      <c r="L796" s="289"/>
      <c r="M796" s="289"/>
      <c r="N796" s="289"/>
      <c r="O796" s="289"/>
      <c r="P796" s="289"/>
      <c r="Q796" s="290"/>
      <c r="R796" s="305" t="s">
        <v>4</v>
      </c>
      <c r="S796" s="306"/>
      <c r="T796" s="291" t="s">
        <v>93</v>
      </c>
      <c r="U796" s="292"/>
      <c r="V796" s="292"/>
      <c r="W796" s="292"/>
      <c r="X796" s="292"/>
      <c r="Y796" s="293"/>
    </row>
    <row r="797" spans="1:25" ht="15" customHeight="1" x14ac:dyDescent="0.25">
      <c r="A797" s="287" t="s">
        <v>6</v>
      </c>
      <c r="B797" s="287"/>
      <c r="C797" s="288" t="s">
        <v>83</v>
      </c>
      <c r="D797" s="289"/>
      <c r="E797" s="289"/>
      <c r="F797" s="289"/>
      <c r="G797" s="289"/>
      <c r="H797" s="289"/>
      <c r="I797" s="289"/>
      <c r="J797" s="289"/>
      <c r="K797" s="289"/>
      <c r="L797" s="289"/>
      <c r="M797" s="289"/>
      <c r="N797" s="289"/>
      <c r="O797" s="289"/>
      <c r="P797" s="289"/>
      <c r="Q797" s="290"/>
      <c r="R797" s="307" t="s">
        <v>7</v>
      </c>
      <c r="S797" s="308"/>
      <c r="T797" s="291" t="s">
        <v>262</v>
      </c>
      <c r="U797" s="292"/>
      <c r="V797" s="292"/>
      <c r="W797" s="292"/>
      <c r="X797" s="292"/>
      <c r="Y797" s="293"/>
    </row>
    <row r="798" spans="1:25" ht="15" customHeight="1" x14ac:dyDescent="0.25">
      <c r="A798" s="287" t="s">
        <v>9</v>
      </c>
      <c r="B798" s="287"/>
      <c r="C798" s="288" t="s">
        <v>211</v>
      </c>
      <c r="D798" s="289"/>
      <c r="E798" s="289"/>
      <c r="F798" s="289"/>
      <c r="G798" s="289"/>
      <c r="H798" s="289"/>
      <c r="I798" s="289"/>
      <c r="J798" s="289"/>
      <c r="K798" s="289"/>
      <c r="L798" s="289"/>
      <c r="M798" s="289"/>
      <c r="N798" s="289"/>
      <c r="O798" s="289"/>
      <c r="P798" s="289"/>
      <c r="Q798" s="290"/>
      <c r="R798" s="307" t="s">
        <v>10</v>
      </c>
      <c r="S798" s="308"/>
      <c r="T798" s="291" t="s">
        <v>263</v>
      </c>
      <c r="U798" s="292"/>
      <c r="V798" s="292"/>
      <c r="W798" s="292"/>
      <c r="X798" s="292"/>
      <c r="Y798" s="293"/>
    </row>
    <row r="799" spans="1:25" ht="15" customHeight="1" x14ac:dyDescent="0.25">
      <c r="A799" s="287" t="s">
        <v>11</v>
      </c>
      <c r="B799" s="287"/>
      <c r="C799" s="288" t="s">
        <v>209</v>
      </c>
      <c r="D799" s="289"/>
      <c r="E799" s="289"/>
      <c r="F799" s="289"/>
      <c r="G799" s="289"/>
      <c r="H799" s="289"/>
      <c r="I799" s="289"/>
      <c r="J799" s="289"/>
      <c r="K799" s="289"/>
      <c r="L799" s="289"/>
      <c r="M799" s="289"/>
      <c r="N799" s="289"/>
      <c r="O799" s="289"/>
      <c r="P799" s="289"/>
      <c r="Q799" s="290"/>
      <c r="R799" s="3" t="s">
        <v>12</v>
      </c>
      <c r="S799" s="4"/>
      <c r="T799" s="291" t="s">
        <v>271</v>
      </c>
      <c r="U799" s="292"/>
      <c r="V799" s="292"/>
      <c r="W799" s="292"/>
      <c r="X799" s="292"/>
      <c r="Y799" s="293"/>
    </row>
    <row r="800" spans="1:25" x14ac:dyDescent="0.25">
      <c r="A800" s="294" t="s">
        <v>13</v>
      </c>
      <c r="B800" s="294"/>
      <c r="C800" s="288" t="s">
        <v>210</v>
      </c>
      <c r="D800" s="289"/>
      <c r="E800" s="289"/>
      <c r="F800" s="289"/>
      <c r="G800" s="289"/>
      <c r="H800" s="289"/>
      <c r="I800" s="289"/>
      <c r="J800" s="289"/>
      <c r="K800" s="289"/>
      <c r="L800" s="289"/>
      <c r="M800" s="289"/>
      <c r="N800" s="289"/>
      <c r="O800" s="289"/>
      <c r="P800" s="289"/>
      <c r="Q800" s="290"/>
      <c r="R800" s="295" t="s">
        <v>14</v>
      </c>
      <c r="S800" s="296"/>
      <c r="T800" s="297" t="s">
        <v>273</v>
      </c>
      <c r="U800" s="298"/>
      <c r="V800" s="298"/>
      <c r="W800" s="298"/>
      <c r="X800" s="298"/>
      <c r="Y800" s="299"/>
    </row>
    <row r="801" spans="1:25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  <c r="Y801" s="5"/>
    </row>
    <row r="802" spans="1:25" ht="24.75" customHeight="1" x14ac:dyDescent="0.25">
      <c r="A802" s="264" t="s">
        <v>15</v>
      </c>
      <c r="B802" s="261" t="s">
        <v>16</v>
      </c>
      <c r="C802" s="263"/>
      <c r="D802" s="278" t="s">
        <v>17</v>
      </c>
      <c r="E802" s="280" t="s">
        <v>18</v>
      </c>
      <c r="F802" s="300" t="s">
        <v>19</v>
      </c>
      <c r="G802" s="278" t="s">
        <v>20</v>
      </c>
      <c r="H802" s="280" t="s">
        <v>21</v>
      </c>
      <c r="I802" s="280" t="s">
        <v>22</v>
      </c>
      <c r="J802" s="280"/>
      <c r="K802" s="261" t="s">
        <v>23</v>
      </c>
      <c r="L802" s="262"/>
      <c r="M802" s="262"/>
      <c r="N802" s="262"/>
      <c r="O802" s="262"/>
      <c r="P802" s="263"/>
      <c r="Q802" s="284" t="s">
        <v>24</v>
      </c>
      <c r="R802" s="284"/>
      <c r="S802" s="284" t="s">
        <v>25</v>
      </c>
      <c r="T802" s="284"/>
      <c r="U802" s="301" t="s">
        <v>26</v>
      </c>
      <c r="V802" s="221" t="s">
        <v>27</v>
      </c>
      <c r="W802" s="221" t="s">
        <v>27</v>
      </c>
      <c r="X802" s="221" t="s">
        <v>27</v>
      </c>
      <c r="Y802" s="303" t="s">
        <v>28</v>
      </c>
    </row>
    <row r="803" spans="1:25" ht="24" x14ac:dyDescent="0.25">
      <c r="A803" s="264"/>
      <c r="B803" s="111" t="s">
        <v>29</v>
      </c>
      <c r="C803" s="111" t="s">
        <v>30</v>
      </c>
      <c r="D803" s="279"/>
      <c r="E803" s="280"/>
      <c r="F803" s="300"/>
      <c r="G803" s="279"/>
      <c r="H803" s="280"/>
      <c r="I803" s="108" t="s">
        <v>31</v>
      </c>
      <c r="J803" s="10" t="s">
        <v>32</v>
      </c>
      <c r="K803" s="269" t="s">
        <v>33</v>
      </c>
      <c r="L803" s="270"/>
      <c r="M803" s="286"/>
      <c r="N803" s="269" t="s">
        <v>34</v>
      </c>
      <c r="O803" s="270"/>
      <c r="P803" s="286"/>
      <c r="Q803" s="27" t="s">
        <v>35</v>
      </c>
      <c r="R803" s="27" t="s">
        <v>36</v>
      </c>
      <c r="S803" s="27" t="s">
        <v>123</v>
      </c>
      <c r="T803" s="27" t="s">
        <v>124</v>
      </c>
      <c r="U803" s="302"/>
      <c r="V803" s="220" t="s">
        <v>37</v>
      </c>
      <c r="W803" s="220" t="s">
        <v>38</v>
      </c>
      <c r="X803" s="220" t="s">
        <v>39</v>
      </c>
      <c r="Y803" s="304"/>
    </row>
    <row r="804" spans="1:25" ht="24" x14ac:dyDescent="0.25">
      <c r="A804" s="110"/>
      <c r="B804" s="111"/>
      <c r="C804" s="111"/>
      <c r="D804" s="114"/>
      <c r="E804" s="111"/>
      <c r="F804" s="112"/>
      <c r="G804" s="114"/>
      <c r="H804" s="111"/>
      <c r="I804" s="108"/>
      <c r="J804" s="10"/>
      <c r="K804" s="111" t="s">
        <v>40</v>
      </c>
      <c r="L804" s="111" t="s">
        <v>41</v>
      </c>
      <c r="M804" s="111" t="s">
        <v>42</v>
      </c>
      <c r="N804" s="111" t="s">
        <v>40</v>
      </c>
      <c r="O804" s="111" t="s">
        <v>41</v>
      </c>
      <c r="P804" s="111" t="s">
        <v>42</v>
      </c>
      <c r="Q804" s="111"/>
      <c r="R804" s="111"/>
      <c r="S804" s="111"/>
      <c r="T804" s="111"/>
      <c r="U804" s="114"/>
      <c r="V804" s="14"/>
      <c r="W804" s="14"/>
      <c r="X804" s="14"/>
      <c r="Y804" s="115"/>
    </row>
    <row r="805" spans="1:25" s="85" customFormat="1" x14ac:dyDescent="0.25">
      <c r="A805" s="16">
        <v>1</v>
      </c>
      <c r="B805" s="16"/>
      <c r="C805" s="17"/>
      <c r="D805" s="17"/>
      <c r="E805" s="17"/>
      <c r="F805" s="18"/>
      <c r="G805" s="16"/>
      <c r="H805" s="18"/>
      <c r="I805" s="18"/>
      <c r="J805" s="18"/>
      <c r="K805" s="19"/>
      <c r="L805" s="19"/>
      <c r="M805" s="19"/>
      <c r="N805" s="19"/>
      <c r="O805" s="19"/>
      <c r="P805" s="19"/>
      <c r="Q805" s="20"/>
      <c r="R805" s="16"/>
      <c r="S805" s="21"/>
      <c r="T805" s="21"/>
      <c r="U805" s="22"/>
      <c r="V805" s="23">
        <f>IFERROR((J805/I805)*100,0)</f>
        <v>0</v>
      </c>
      <c r="W805" s="23">
        <f>IFERROR((S805/T805)*100,0)</f>
        <v>0</v>
      </c>
      <c r="X805" s="23">
        <f>IFERROR(((N805+O805+P805)/(K805+L805+M805))*100,0)</f>
        <v>0</v>
      </c>
      <c r="Y805" s="24"/>
    </row>
    <row r="806" spans="1:25" s="85" customFormat="1" x14ac:dyDescent="0.25">
      <c r="A806" s="16">
        <v>2</v>
      </c>
      <c r="B806" s="16"/>
      <c r="C806" s="17"/>
      <c r="D806" s="17"/>
      <c r="E806" s="17"/>
      <c r="F806" s="18"/>
      <c r="G806" s="16"/>
      <c r="H806" s="18"/>
      <c r="I806" s="18"/>
      <c r="J806" s="18"/>
      <c r="K806" s="19"/>
      <c r="L806" s="19"/>
      <c r="M806" s="19"/>
      <c r="N806" s="19"/>
      <c r="O806" s="19"/>
      <c r="P806" s="19"/>
      <c r="Q806" s="20"/>
      <c r="R806" s="16"/>
      <c r="S806" s="21"/>
      <c r="T806" s="21"/>
      <c r="U806" s="22"/>
      <c r="V806" s="23">
        <f>IFERROR((J806/I806)*100,0)</f>
        <v>0</v>
      </c>
      <c r="W806" s="23">
        <f>IFERROR((S806/T806)*100,0)</f>
        <v>0</v>
      </c>
      <c r="X806" s="23">
        <f>IFERROR(((N806+O806+P806)/(K806+L806+M806))*100,0)</f>
        <v>0</v>
      </c>
      <c r="Y806" s="24"/>
    </row>
    <row r="807" spans="1:25" s="85" customFormat="1" x14ac:dyDescent="0.25">
      <c r="A807" s="16">
        <v>3</v>
      </c>
      <c r="B807" s="16"/>
      <c r="C807" s="17"/>
      <c r="D807" s="17"/>
      <c r="E807" s="17"/>
      <c r="F807" s="18"/>
      <c r="G807" s="16"/>
      <c r="H807" s="18"/>
      <c r="I807" s="18"/>
      <c r="J807" s="18"/>
      <c r="K807" s="19"/>
      <c r="L807" s="19"/>
      <c r="M807" s="19"/>
      <c r="N807" s="19"/>
      <c r="O807" s="19"/>
      <c r="P807" s="19"/>
      <c r="Q807" s="20"/>
      <c r="R807" s="16"/>
      <c r="S807" s="21"/>
      <c r="T807" s="21"/>
      <c r="U807" s="22"/>
      <c r="V807" s="23">
        <f>IFERROR((J807/I807)*100,0)</f>
        <v>0</v>
      </c>
      <c r="W807" s="23">
        <f>IFERROR((S807/T807)*100,0)</f>
        <v>0</v>
      </c>
      <c r="X807" s="23">
        <f>IFERROR(((N807+O807+P807)/(K807+L807+M807))*100,0)</f>
        <v>0</v>
      </c>
      <c r="Y807" s="24"/>
    </row>
    <row r="808" spans="1:25" s="85" customFormat="1" x14ac:dyDescent="0.25">
      <c r="A808" s="25"/>
      <c r="B808" s="25"/>
      <c r="C808" s="26"/>
      <c r="D808" s="111" t="s">
        <v>43</v>
      </c>
      <c r="E808" s="111"/>
      <c r="F808" s="27"/>
      <c r="G808" s="25"/>
      <c r="H808" s="27"/>
      <c r="I808" s="27"/>
      <c r="J808" s="27"/>
      <c r="K808" s="28">
        <f t="shared" ref="K808:P808" si="67">K805+K806+K807</f>
        <v>0</v>
      </c>
      <c r="L808" s="28">
        <f t="shared" si="67"/>
        <v>0</v>
      </c>
      <c r="M808" s="28">
        <f t="shared" si="67"/>
        <v>0</v>
      </c>
      <c r="N808" s="28">
        <f t="shared" si="67"/>
        <v>0</v>
      </c>
      <c r="O808" s="28">
        <f t="shared" si="67"/>
        <v>0</v>
      </c>
      <c r="P808" s="28">
        <f t="shared" si="67"/>
        <v>0</v>
      </c>
      <c r="Q808" s="29"/>
      <c r="R808" s="25"/>
      <c r="S808" s="30"/>
      <c r="T808" s="30"/>
      <c r="U808" s="31"/>
      <c r="V808" s="31">
        <v>0</v>
      </c>
      <c r="W808" s="31">
        <v>0</v>
      </c>
      <c r="X808" s="31">
        <v>0</v>
      </c>
      <c r="Y808" s="25"/>
    </row>
    <row r="809" spans="1:25" s="85" customFormat="1" x14ac:dyDescent="0.25">
      <c r="A809" s="16">
        <v>4</v>
      </c>
      <c r="B809" s="16"/>
      <c r="C809" s="17"/>
      <c r="D809" s="17"/>
      <c r="E809" s="17"/>
      <c r="F809" s="18"/>
      <c r="G809" s="16"/>
      <c r="H809" s="18"/>
      <c r="I809" s="18"/>
      <c r="J809" s="18"/>
      <c r="K809" s="19"/>
      <c r="L809" s="19"/>
      <c r="M809" s="19"/>
      <c r="N809" s="19"/>
      <c r="O809" s="19"/>
      <c r="P809" s="19"/>
      <c r="Q809" s="20"/>
      <c r="R809" s="16"/>
      <c r="S809" s="21"/>
      <c r="T809" s="21"/>
      <c r="U809" s="22"/>
      <c r="V809" s="23">
        <f>IFERROR((J809/I809)*100,0)</f>
        <v>0</v>
      </c>
      <c r="W809" s="23">
        <f>IFERROR((S809/T809)*100,0)</f>
        <v>0</v>
      </c>
      <c r="X809" s="23">
        <f>IFERROR(((N809+O809+P809)/(K809+L809+M809))*100,0)</f>
        <v>0</v>
      </c>
      <c r="Y809" s="24"/>
    </row>
    <row r="810" spans="1:25" s="85" customFormat="1" x14ac:dyDescent="0.25">
      <c r="A810" s="16">
        <v>5</v>
      </c>
      <c r="B810" s="16"/>
      <c r="C810" s="16"/>
      <c r="D810" s="17"/>
      <c r="E810" s="17"/>
      <c r="F810" s="18"/>
      <c r="G810" s="16"/>
      <c r="H810" s="18"/>
      <c r="I810" s="18"/>
      <c r="J810" s="18"/>
      <c r="K810" s="19"/>
      <c r="L810" s="19"/>
      <c r="M810" s="19"/>
      <c r="N810" s="19"/>
      <c r="O810" s="19"/>
      <c r="P810" s="19"/>
      <c r="Q810" s="20"/>
      <c r="R810" s="16"/>
      <c r="S810" s="21"/>
      <c r="T810" s="16"/>
      <c r="U810" s="16"/>
      <c r="V810" s="23">
        <f>IFERROR((J810/I810)*100,0)</f>
        <v>0</v>
      </c>
      <c r="W810" s="23">
        <f>IFERROR((S810/T810)*100,0)</f>
        <v>0</v>
      </c>
      <c r="X810" s="23">
        <f>IFERROR(((N810+O810+P810)/(K810+L810+M810))*100,0)</f>
        <v>0</v>
      </c>
      <c r="Y810" s="24"/>
    </row>
    <row r="811" spans="1:25" s="85" customFormat="1" x14ac:dyDescent="0.25">
      <c r="A811" s="16">
        <v>6</v>
      </c>
      <c r="B811" s="16"/>
      <c r="C811" s="16"/>
      <c r="D811" s="17"/>
      <c r="E811" s="17"/>
      <c r="F811" s="18"/>
      <c r="G811" s="16"/>
      <c r="H811" s="18"/>
      <c r="I811" s="18"/>
      <c r="J811" s="18"/>
      <c r="K811" s="19"/>
      <c r="L811" s="19"/>
      <c r="M811" s="19"/>
      <c r="N811" s="19"/>
      <c r="O811" s="19"/>
      <c r="P811" s="19"/>
      <c r="Q811" s="32"/>
      <c r="R811" s="33"/>
      <c r="S811" s="34"/>
      <c r="T811" s="34"/>
      <c r="U811" s="35"/>
      <c r="V811" s="23">
        <f>IFERROR((J811/I811)*100,0)</f>
        <v>0</v>
      </c>
      <c r="W811" s="23">
        <f>IFERROR((S811/T811)*100,0)</f>
        <v>0</v>
      </c>
      <c r="X811" s="23">
        <f>IFERROR(((N811+O811+P811)/(K811+L811+M811))*100,0)</f>
        <v>0</v>
      </c>
      <c r="Y811" s="24"/>
    </row>
    <row r="812" spans="1:25" s="85" customFormat="1" x14ac:dyDescent="0.25">
      <c r="A812" s="25"/>
      <c r="B812" s="25"/>
      <c r="C812" s="25"/>
      <c r="D812" s="111" t="s">
        <v>43</v>
      </c>
      <c r="E812" s="111"/>
      <c r="F812" s="27"/>
      <c r="G812" s="25"/>
      <c r="H812" s="27"/>
      <c r="I812" s="27"/>
      <c r="J812" s="27"/>
      <c r="K812" s="28">
        <f t="shared" ref="K812:P812" si="68">K809+K810+K811</f>
        <v>0</v>
      </c>
      <c r="L812" s="28">
        <f t="shared" si="68"/>
        <v>0</v>
      </c>
      <c r="M812" s="28">
        <f t="shared" si="68"/>
        <v>0</v>
      </c>
      <c r="N812" s="28">
        <f t="shared" si="68"/>
        <v>0</v>
      </c>
      <c r="O812" s="28">
        <f t="shared" si="68"/>
        <v>0</v>
      </c>
      <c r="P812" s="28">
        <f t="shared" si="68"/>
        <v>0</v>
      </c>
      <c r="Q812" s="32"/>
      <c r="R812" s="33"/>
      <c r="S812" s="34"/>
      <c r="T812" s="34"/>
      <c r="U812" s="35"/>
      <c r="V812" s="23">
        <f>IFERROR((J812/I812)*100,0)</f>
        <v>0</v>
      </c>
      <c r="W812" s="23">
        <f>IFERROR((S812/T812)*100,0)</f>
        <v>0</v>
      </c>
      <c r="X812" s="23">
        <f>IFERROR(((N812+O812+P812)/(K812+L812+M812))*100,0)</f>
        <v>0</v>
      </c>
      <c r="Y812" s="24"/>
    </row>
    <row r="813" spans="1:25" s="85" customFormat="1" x14ac:dyDescent="0.25">
      <c r="A813" s="259" t="s">
        <v>44</v>
      </c>
      <c r="B813" s="259"/>
      <c r="C813" s="259"/>
      <c r="D813" s="259"/>
      <c r="E813" s="259"/>
      <c r="F813" s="259"/>
      <c r="G813" s="259"/>
      <c r="H813" s="259"/>
      <c r="I813" s="109"/>
      <c r="J813" s="109"/>
      <c r="K813" s="37">
        <f t="shared" ref="K813:P813" si="69">K808+K812</f>
        <v>0</v>
      </c>
      <c r="L813" s="37">
        <f t="shared" si="69"/>
        <v>0</v>
      </c>
      <c r="M813" s="37">
        <f t="shared" si="69"/>
        <v>0</v>
      </c>
      <c r="N813" s="37">
        <f t="shared" si="69"/>
        <v>0</v>
      </c>
      <c r="O813" s="37">
        <f t="shared" si="69"/>
        <v>0</v>
      </c>
      <c r="P813" s="37">
        <f t="shared" si="69"/>
        <v>0</v>
      </c>
      <c r="Q813" s="275"/>
      <c r="R813" s="275"/>
      <c r="S813" s="275"/>
      <c r="T813" s="275"/>
      <c r="U813" s="275"/>
      <c r="V813" s="275"/>
      <c r="W813" s="275"/>
      <c r="X813" s="275"/>
      <c r="Y813" s="275"/>
    </row>
    <row r="814" spans="1:25" s="85" customFormat="1" x14ac:dyDescent="0.25">
      <c r="A814" s="38"/>
      <c r="B814" s="38"/>
      <c r="C814" s="38"/>
      <c r="D814" s="38"/>
      <c r="E814" s="38"/>
      <c r="F814" s="38"/>
      <c r="G814" s="38"/>
      <c r="H814" s="38"/>
      <c r="I814" s="38"/>
      <c r="J814" s="38"/>
      <c r="K814" s="38"/>
      <c r="L814" s="39"/>
      <c r="M814" s="39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</row>
    <row r="815" spans="1:25" s="85" customFormat="1" x14ac:dyDescent="0.25">
      <c r="A815" s="39"/>
      <c r="B815" s="39"/>
      <c r="C815" s="39"/>
      <c r="D815" s="39"/>
      <c r="E815" s="39"/>
      <c r="F815" s="39"/>
      <c r="G815" s="39"/>
      <c r="H815" s="39"/>
      <c r="I815" s="39"/>
      <c r="J815" s="39"/>
      <c r="K815" s="39"/>
      <c r="L815" s="39"/>
      <c r="M815" s="39"/>
      <c r="N815" s="39"/>
      <c r="O815" s="39"/>
      <c r="P815" s="39"/>
      <c r="Q815" s="1"/>
      <c r="R815" s="1"/>
      <c r="S815" s="1"/>
      <c r="T815" s="1"/>
      <c r="U815" s="1"/>
      <c r="V815" s="1"/>
      <c r="W815" s="1"/>
      <c r="X815" s="1"/>
      <c r="Y815" s="1"/>
    </row>
    <row r="816" spans="1:25" s="85" customFormat="1" x14ac:dyDescent="0.25">
      <c r="A816" s="276" t="s">
        <v>45</v>
      </c>
      <c r="B816" s="276"/>
      <c r="C816" s="276"/>
      <c r="D816" s="276"/>
      <c r="E816" s="276"/>
      <c r="F816" s="276"/>
      <c r="G816" s="276"/>
      <c r="H816" s="276"/>
      <c r="I816" s="276"/>
      <c r="J816" s="276"/>
      <c r="K816" s="276"/>
      <c r="L816" s="276"/>
      <c r="M816" s="276"/>
      <c r="N816" s="276"/>
      <c r="O816" s="276"/>
      <c r="P816" s="276"/>
      <c r="Q816" s="276"/>
      <c r="R816" s="276"/>
      <c r="S816" s="276"/>
      <c r="T816" s="276"/>
      <c r="U816" s="276"/>
      <c r="V816" s="276"/>
      <c r="W816" s="276"/>
      <c r="X816" s="276"/>
      <c r="Y816" s="276"/>
    </row>
    <row r="817" spans="1:25" s="85" customFormat="1" x14ac:dyDescent="0.25">
      <c r="A817" s="277"/>
      <c r="B817" s="277"/>
      <c r="C817" s="277"/>
      <c r="D817" s="277"/>
      <c r="E817" s="277"/>
      <c r="F817" s="277"/>
      <c r="G817" s="277"/>
      <c r="H817" s="277"/>
      <c r="I817" s="277"/>
      <c r="J817" s="277"/>
      <c r="K817" s="277"/>
      <c r="L817" s="277"/>
      <c r="M817" s="277"/>
      <c r="N817" s="277"/>
      <c r="O817" s="277"/>
      <c r="P817" s="277"/>
      <c r="Q817" s="277"/>
      <c r="R817" s="277"/>
      <c r="S817" s="277"/>
      <c r="T817" s="277"/>
      <c r="U817" s="277"/>
      <c r="V817" s="277"/>
      <c r="W817" s="277"/>
      <c r="X817" s="277"/>
      <c r="Y817" s="277"/>
    </row>
    <row r="818" spans="1:25" s="85" customFormat="1" ht="22.5" customHeight="1" x14ac:dyDescent="0.25">
      <c r="A818" s="264" t="s">
        <v>15</v>
      </c>
      <c r="B818" s="278" t="s">
        <v>46</v>
      </c>
      <c r="C818" s="264" t="s">
        <v>47</v>
      </c>
      <c r="D818" s="264"/>
      <c r="E818" s="280" t="s">
        <v>18</v>
      </c>
      <c r="F818" s="278" t="s">
        <v>20</v>
      </c>
      <c r="G818" s="280" t="s">
        <v>48</v>
      </c>
      <c r="H818" s="280" t="s">
        <v>22</v>
      </c>
      <c r="I818" s="280"/>
      <c r="J818" s="261" t="s">
        <v>23</v>
      </c>
      <c r="K818" s="262"/>
      <c r="L818" s="262"/>
      <c r="M818" s="262"/>
      <c r="N818" s="262"/>
      <c r="O818" s="263"/>
      <c r="P818" s="281" t="s">
        <v>49</v>
      </c>
      <c r="Q818" s="282"/>
      <c r="R818" s="283" t="s">
        <v>50</v>
      </c>
      <c r="S818" s="283"/>
      <c r="T818" s="284" t="s">
        <v>26</v>
      </c>
      <c r="U818" s="221" t="s">
        <v>27</v>
      </c>
      <c r="V818" s="221" t="s">
        <v>27</v>
      </c>
      <c r="W818" s="221" t="s">
        <v>27</v>
      </c>
      <c r="X818" s="285" t="s">
        <v>28</v>
      </c>
      <c r="Y818" s="40"/>
    </row>
    <row r="819" spans="1:25" s="85" customFormat="1" ht="36" x14ac:dyDescent="0.25">
      <c r="A819" s="264"/>
      <c r="B819" s="279"/>
      <c r="C819" s="264"/>
      <c r="D819" s="264"/>
      <c r="E819" s="280"/>
      <c r="F819" s="279"/>
      <c r="G819" s="280"/>
      <c r="H819" s="108" t="s">
        <v>31</v>
      </c>
      <c r="I819" s="10" t="s">
        <v>32</v>
      </c>
      <c r="J819" s="269" t="s">
        <v>51</v>
      </c>
      <c r="K819" s="270"/>
      <c r="L819" s="286"/>
      <c r="M819" s="269" t="s">
        <v>34</v>
      </c>
      <c r="N819" s="270"/>
      <c r="O819" s="286"/>
      <c r="P819" s="27" t="s">
        <v>35</v>
      </c>
      <c r="Q819" s="27" t="s">
        <v>36</v>
      </c>
      <c r="R819" s="27" t="s">
        <v>123</v>
      </c>
      <c r="S819" s="27" t="s">
        <v>124</v>
      </c>
      <c r="T819" s="284"/>
      <c r="U819" s="220" t="s">
        <v>37</v>
      </c>
      <c r="V819" s="220" t="s">
        <v>38</v>
      </c>
      <c r="W819" s="220" t="s">
        <v>39</v>
      </c>
      <c r="X819" s="285"/>
      <c r="Y819" s="40"/>
    </row>
    <row r="820" spans="1:25" s="85" customFormat="1" ht="24" x14ac:dyDescent="0.25">
      <c r="A820" s="110"/>
      <c r="B820" s="114"/>
      <c r="C820" s="71"/>
      <c r="D820" s="72"/>
      <c r="E820" s="113"/>
      <c r="F820" s="114"/>
      <c r="G820" s="111"/>
      <c r="H820" s="41"/>
      <c r="I820" s="10"/>
      <c r="J820" s="111" t="s">
        <v>40</v>
      </c>
      <c r="K820" s="111" t="s">
        <v>41</v>
      </c>
      <c r="L820" s="111" t="s">
        <v>42</v>
      </c>
      <c r="M820" s="111" t="s">
        <v>40</v>
      </c>
      <c r="N820" s="111" t="s">
        <v>41</v>
      </c>
      <c r="O820" s="111" t="s">
        <v>42</v>
      </c>
      <c r="P820" s="111"/>
      <c r="Q820" s="111"/>
      <c r="R820" s="111"/>
      <c r="S820" s="111"/>
      <c r="T820" s="111"/>
      <c r="U820" s="14"/>
      <c r="V820" s="14"/>
      <c r="W820" s="14"/>
      <c r="X820" s="112"/>
      <c r="Y820" s="40"/>
    </row>
    <row r="821" spans="1:25" s="85" customFormat="1" ht="34.5" customHeight="1" x14ac:dyDescent="0.25">
      <c r="A821" s="16">
        <v>1</v>
      </c>
      <c r="B821" s="42" t="s">
        <v>75</v>
      </c>
      <c r="C821" s="247" t="s">
        <v>187</v>
      </c>
      <c r="D821" s="329"/>
      <c r="E821" s="159" t="s">
        <v>188</v>
      </c>
      <c r="F821" s="158" t="s">
        <v>54</v>
      </c>
      <c r="G821" s="157" t="s">
        <v>54</v>
      </c>
      <c r="H821" s="18">
        <v>10</v>
      </c>
      <c r="I821" s="18">
        <v>10</v>
      </c>
      <c r="J821" s="19">
        <v>75511.87</v>
      </c>
      <c r="K821" s="19"/>
      <c r="L821" s="19"/>
      <c r="M821" s="19">
        <v>75511.87</v>
      </c>
      <c r="N821" s="19"/>
      <c r="O821" s="20"/>
      <c r="P821" s="23">
        <f t="shared" ref="P821" si="70">IFERROR((I821/H821)*100,0)</f>
        <v>100</v>
      </c>
      <c r="Q821" s="23">
        <f t="shared" ref="Q821" si="71">IFERROR((M821/J821)*100,0)</f>
        <v>100</v>
      </c>
      <c r="R821" s="21">
        <v>44470</v>
      </c>
      <c r="S821" s="21">
        <v>44561</v>
      </c>
      <c r="T821" s="22">
        <v>7874</v>
      </c>
      <c r="U821" s="23">
        <f t="shared" ref="U821" si="72">IFERROR((I821/H821)*100,0)</f>
        <v>100</v>
      </c>
      <c r="V821" s="23">
        <f t="shared" ref="V821" si="73">IFERROR((Q821/P821)*100,0)</f>
        <v>100</v>
      </c>
      <c r="W821" s="23">
        <f t="shared" ref="W821" si="74">IFERROR((M821/J821)*100,0)</f>
        <v>100</v>
      </c>
      <c r="X821" s="24"/>
      <c r="Y821" s="40"/>
    </row>
    <row r="822" spans="1:25" s="85" customFormat="1" x14ac:dyDescent="0.25">
      <c r="A822" s="16"/>
      <c r="B822" s="42"/>
      <c r="C822" s="338"/>
      <c r="D822" s="338"/>
      <c r="E822" s="87"/>
      <c r="F822" s="107"/>
      <c r="G822" s="106"/>
      <c r="H822" s="117"/>
      <c r="I822" s="81"/>
      <c r="J822" s="19"/>
      <c r="K822" s="19"/>
      <c r="L822" s="19"/>
      <c r="M822" s="19"/>
      <c r="N822" s="20"/>
      <c r="O822" s="20"/>
      <c r="P822" s="20"/>
      <c r="Q822" s="16"/>
      <c r="R822" s="21"/>
      <c r="S822" s="21"/>
      <c r="T822" s="22"/>
      <c r="U822" s="23"/>
      <c r="V822" s="23"/>
      <c r="W822" s="23"/>
      <c r="X822" s="24"/>
      <c r="Y822" s="40"/>
    </row>
    <row r="823" spans="1:25" s="85" customFormat="1" x14ac:dyDescent="0.25">
      <c r="A823" s="16"/>
      <c r="B823" s="42"/>
      <c r="C823" s="330"/>
      <c r="D823" s="331"/>
      <c r="E823" s="117"/>
      <c r="F823" s="107"/>
      <c r="G823" s="106"/>
      <c r="H823" s="117"/>
      <c r="I823" s="81"/>
      <c r="J823" s="19"/>
      <c r="K823" s="19"/>
      <c r="L823" s="19"/>
      <c r="M823" s="19"/>
      <c r="N823" s="20"/>
      <c r="O823" s="20"/>
      <c r="P823" s="20"/>
      <c r="Q823" s="16"/>
      <c r="R823" s="21"/>
      <c r="S823" s="21"/>
      <c r="T823" s="22"/>
      <c r="U823" s="23"/>
      <c r="V823" s="23"/>
      <c r="W823" s="23"/>
      <c r="X823" s="24"/>
      <c r="Y823" s="40"/>
    </row>
    <row r="824" spans="1:25" s="85" customFormat="1" x14ac:dyDescent="0.25">
      <c r="A824" s="259" t="s">
        <v>44</v>
      </c>
      <c r="B824" s="259"/>
      <c r="C824" s="260"/>
      <c r="D824" s="260"/>
      <c r="E824" s="48"/>
      <c r="F824" s="116"/>
      <c r="G824" s="46"/>
      <c r="H824" s="48"/>
      <c r="I824" s="46"/>
      <c r="J824" s="28">
        <f>J823+J822+J821</f>
        <v>75511.87</v>
      </c>
      <c r="K824" s="28"/>
      <c r="L824" s="28"/>
      <c r="M824" s="28">
        <f>M823+M822+M821</f>
        <v>75511.87</v>
      </c>
      <c r="N824" s="49"/>
      <c r="O824" s="49"/>
      <c r="P824" s="49"/>
      <c r="Q824" s="49"/>
      <c r="R824" s="49"/>
      <c r="S824" s="49"/>
      <c r="T824" s="49"/>
      <c r="U824" s="49"/>
      <c r="V824" s="49"/>
      <c r="W824" s="49"/>
      <c r="X824" s="49"/>
      <c r="Y824" s="40"/>
    </row>
    <row r="825" spans="1:25" s="85" customFormat="1" x14ac:dyDescent="0.25">
      <c r="A825" s="1"/>
      <c r="B825" s="50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51"/>
      <c r="V825" s="51"/>
      <c r="W825" s="51"/>
      <c r="X825" s="51"/>
      <c r="Y825" s="52"/>
    </row>
    <row r="826" spans="1:25" s="85" customFormat="1" x14ac:dyDescent="0.25">
      <c r="A826" s="1"/>
      <c r="B826" s="50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51"/>
      <c r="V826" s="51"/>
      <c r="W826" s="51"/>
      <c r="X826" s="51"/>
      <c r="Y826" s="52"/>
    </row>
    <row r="827" spans="1:25" s="85" customFormat="1" x14ac:dyDescent="0.25">
      <c r="A827" s="1"/>
      <c r="B827" s="50"/>
      <c r="C827" s="1"/>
      <c r="D827" s="261" t="s">
        <v>55</v>
      </c>
      <c r="E827" s="262"/>
      <c r="F827" s="262"/>
      <c r="G827" s="262"/>
      <c r="H827" s="262"/>
      <c r="I827" s="262"/>
      <c r="J827" s="262"/>
      <c r="K827" s="262"/>
      <c r="L827" s="262"/>
      <c r="M827" s="262"/>
      <c r="N827" s="262"/>
      <c r="O827" s="262"/>
      <c r="P827" s="262"/>
      <c r="Q827" s="262"/>
      <c r="R827" s="262"/>
      <c r="S827" s="262"/>
      <c r="T827" s="263"/>
      <c r="U827" s="51"/>
      <c r="V827" s="51"/>
      <c r="W827" s="51"/>
      <c r="X827" s="51"/>
      <c r="Y827" s="52"/>
    </row>
    <row r="828" spans="1:25" s="85" customFormat="1" x14ac:dyDescent="0.25">
      <c r="A828" s="1"/>
      <c r="B828" s="50"/>
      <c r="C828" s="1"/>
      <c r="D828" s="264" t="s">
        <v>56</v>
      </c>
      <c r="E828" s="264" t="s">
        <v>57</v>
      </c>
      <c r="F828" s="264"/>
      <c r="G828" s="264"/>
      <c r="H828" s="261"/>
      <c r="I828" s="265" t="s">
        <v>58</v>
      </c>
      <c r="J828" s="262"/>
      <c r="K828" s="266"/>
      <c r="L828" s="265" t="s">
        <v>59</v>
      </c>
      <c r="M828" s="262"/>
      <c r="N828" s="262"/>
      <c r="O828" s="267" t="s">
        <v>60</v>
      </c>
      <c r="P828" s="267"/>
      <c r="Q828" s="267"/>
      <c r="R828" s="267"/>
      <c r="S828" s="267"/>
      <c r="T828" s="268"/>
      <c r="U828" s="51"/>
      <c r="V828" s="51"/>
      <c r="W828" s="51"/>
      <c r="X828" s="51"/>
      <c r="Y828" s="52"/>
    </row>
    <row r="829" spans="1:25" s="85" customFormat="1" x14ac:dyDescent="0.25">
      <c r="A829" s="1"/>
      <c r="B829" s="50"/>
      <c r="C829" s="1"/>
      <c r="D829" s="264"/>
      <c r="E829" s="264" t="s">
        <v>61</v>
      </c>
      <c r="F829" s="264"/>
      <c r="G829" s="269" t="s">
        <v>62</v>
      </c>
      <c r="H829" s="270"/>
      <c r="I829" s="54" t="s">
        <v>61</v>
      </c>
      <c r="J829" s="269" t="s">
        <v>62</v>
      </c>
      <c r="K829" s="271"/>
      <c r="L829" s="54" t="s">
        <v>61</v>
      </c>
      <c r="M829" s="269" t="s">
        <v>62</v>
      </c>
      <c r="N829" s="271"/>
      <c r="O829" s="272" t="s">
        <v>16</v>
      </c>
      <c r="P829" s="272"/>
      <c r="Q829" s="272"/>
      <c r="R829" s="55" t="s">
        <v>61</v>
      </c>
      <c r="S829" s="273" t="s">
        <v>62</v>
      </c>
      <c r="T829" s="273"/>
      <c r="U829" s="51"/>
      <c r="V829" s="51"/>
      <c r="W829" s="51"/>
      <c r="X829" s="51"/>
      <c r="Y829" s="52"/>
    </row>
    <row r="830" spans="1:25" s="85" customFormat="1" x14ac:dyDescent="0.25">
      <c r="A830" s="1"/>
      <c r="B830" s="50"/>
      <c r="C830" s="1"/>
      <c r="D830" s="56" t="s">
        <v>63</v>
      </c>
      <c r="E830" s="228">
        <f>COUNTIFS(G789:G792,"O",B789:B792,"AGUA Y SANEAMIENTO")</f>
        <v>0</v>
      </c>
      <c r="F830" s="229"/>
      <c r="G830" s="230">
        <f>SUMIFS(N2133:N2133,G2133:G2133,"O",B2133:B2133,"AGUA Y SANEAMIENTO")</f>
        <v>0</v>
      </c>
      <c r="H830" s="231"/>
      <c r="I830" s="57" t="e">
        <f>COUNTIFS(#REF!,"A",#REF!,"AGUA Y SANEAMIENTO")</f>
        <v>#REF!</v>
      </c>
      <c r="J830" s="230">
        <f>SUMIFS(N2133:N2133,G2133:G2133,"A",B2133:B2133,"AGUA Y SANEAMIENTO")</f>
        <v>0</v>
      </c>
      <c r="K830" s="232"/>
      <c r="L830" s="57" t="e">
        <f>COUNTIFS(#REF!,"AC",#REF!,"AGUA Y SANEAMIENTO")</f>
        <v>#REF!</v>
      </c>
      <c r="M830" s="230">
        <f>SUMIFS(N2133:N2133,G2133:G2133,"AC",B2133:B2133,"AGUA Y SANEAMIENTO")</f>
        <v>0</v>
      </c>
      <c r="N830" s="232"/>
      <c r="O830" s="246" t="s">
        <v>64</v>
      </c>
      <c r="P830" s="247"/>
      <c r="Q830" s="247"/>
      <c r="R830" s="248">
        <f>COUNTIF(B804:B827,"FGP")</f>
        <v>1</v>
      </c>
      <c r="S830" s="250">
        <f>SUMIF(B804:B827,"FGP",M804:M827)</f>
        <v>75511.87</v>
      </c>
      <c r="T830" s="251"/>
      <c r="U830" s="51"/>
      <c r="V830" s="51"/>
      <c r="W830" s="51"/>
      <c r="X830" s="51"/>
      <c r="Y830" s="52"/>
    </row>
    <row r="831" spans="1:25" s="85" customFormat="1" x14ac:dyDescent="0.25">
      <c r="A831" s="1"/>
      <c r="B831" s="50"/>
      <c r="C831" s="1"/>
      <c r="D831" s="56" t="s">
        <v>65</v>
      </c>
      <c r="E831" s="228">
        <f>COUNTIFS(G790:G793,"O",B790:B793,"AGUA Y SANEAMIENTO")</f>
        <v>0</v>
      </c>
      <c r="F831" s="229"/>
      <c r="G831" s="230">
        <f>SUMIFS(N2133:N2133,G2133:G2133,"O",B2133:B2133,"AGUA Y SANEAMIENTO")</f>
        <v>0</v>
      </c>
      <c r="H831" s="231"/>
      <c r="I831" s="57" t="e">
        <f>COUNTIFS(#REF!,"A",#REF!,"EDUCACIÓN")</f>
        <v>#REF!</v>
      </c>
      <c r="J831" s="230">
        <f>SUMIFS(N2133:N2133,G2133:G2133,"A",B2133:B2133,"AGUA Y SANEAMIENTO")</f>
        <v>0</v>
      </c>
      <c r="K831" s="232"/>
      <c r="L831" s="57" t="e">
        <f>COUNTIFS(#REF!,"AC",#REF!,"EDUCACIÓN")</f>
        <v>#REF!</v>
      </c>
      <c r="M831" s="230" t="e">
        <f>SUMIFS(#REF!,#REF!,"AC",#REF!,"AGUA Y SANEAMIENTO")</f>
        <v>#REF!</v>
      </c>
      <c r="N831" s="232"/>
      <c r="O831" s="246"/>
      <c r="P831" s="247"/>
      <c r="Q831" s="247"/>
      <c r="R831" s="274"/>
      <c r="S831" s="254"/>
      <c r="T831" s="255"/>
      <c r="U831" s="51"/>
      <c r="V831" s="51"/>
      <c r="W831" s="51"/>
      <c r="X831" s="51"/>
      <c r="Y831" s="52"/>
    </row>
    <row r="832" spans="1:25" s="85" customFormat="1" x14ac:dyDescent="0.25">
      <c r="A832" s="1"/>
      <c r="B832" s="50"/>
      <c r="C832" s="1"/>
      <c r="D832" s="58" t="s">
        <v>66</v>
      </c>
      <c r="E832" s="228">
        <f>COUNTIFS(G791:G795,"O",B791:B795,"AGUA Y SANEAMIENTO")</f>
        <v>0</v>
      </c>
      <c r="F832" s="229"/>
      <c r="G832" s="230">
        <f>SUMIFS(N2133:N2133,G2133:G2133,"O",B2133:B2133,"AGUA Y SANEAMIENTO")</f>
        <v>0</v>
      </c>
      <c r="H832" s="231"/>
      <c r="I832" s="57" t="e">
        <f>COUNTIFS(#REF!,"A",#REF!,"OTROS PROYECTOS")</f>
        <v>#REF!</v>
      </c>
      <c r="J832" s="230">
        <f>SUMIFS(N2133:N2133,G2133:G2133,"A",B2133:B2133,"AGUA Y SANEAMIENTO")</f>
        <v>0</v>
      </c>
      <c r="K832" s="232"/>
      <c r="L832" s="57" t="e">
        <f>COUNTIFS(#REF!,"AC",#REF!,"OTROS PROYECTOS")</f>
        <v>#REF!</v>
      </c>
      <c r="M832" s="230" t="e">
        <f>SUMIFS(#REF!,#REF!,"AC",#REF!,"AGUA Y SANEAMIENTO")</f>
        <v>#REF!</v>
      </c>
      <c r="N832" s="232"/>
      <c r="O832" s="246" t="s">
        <v>67</v>
      </c>
      <c r="P832" s="247"/>
      <c r="Q832" s="247"/>
      <c r="R832" s="248">
        <f>COUNTIF(B804:B827,"FORTAMUN")</f>
        <v>0</v>
      </c>
      <c r="S832" s="250">
        <f>SUMIF(B804:B827,"FORTAMUN",N804:N827)</f>
        <v>0</v>
      </c>
      <c r="T832" s="251"/>
      <c r="U832" s="51"/>
      <c r="V832" s="51"/>
      <c r="W832" s="51"/>
      <c r="X832" s="51"/>
      <c r="Y832" s="52"/>
    </row>
    <row r="833" spans="1:25" s="85" customFormat="1" x14ac:dyDescent="0.25">
      <c r="A833" s="1"/>
      <c r="B833" s="50"/>
      <c r="C833" s="1"/>
      <c r="D833" s="58" t="s">
        <v>68</v>
      </c>
      <c r="E833" s="228">
        <f>COUNTIFS(G792:G796,"O",B792:B796,"AGUA Y SANEAMIENTO")</f>
        <v>0</v>
      </c>
      <c r="F833" s="229"/>
      <c r="G833" s="230">
        <f>SUMIFS(N2133:N2133,G2133:G2133,"O",B2133:B2133,"AGUA Y SANEAMIENTO")</f>
        <v>0</v>
      </c>
      <c r="H833" s="231"/>
      <c r="I833" s="57" t="e">
        <f>COUNTIFS(#REF!,"A",#REF!,"SALUD")</f>
        <v>#REF!</v>
      </c>
      <c r="J833" s="230">
        <f>SUMIFS(N2133:N2133,G2133:G2133,"A",B2133:B2133,"AGUA Y SANEAMIENTO")</f>
        <v>0</v>
      </c>
      <c r="K833" s="232"/>
      <c r="L833" s="57" t="e">
        <f>COUNTIFS(#REF!,"AC",#REF!,"SALUD")</f>
        <v>#REF!</v>
      </c>
      <c r="M833" s="230" t="e">
        <f>SUMIFS(#REF!,#REF!,"AC",#REF!,"AGUA Y SANEAMIENTO")</f>
        <v>#REF!</v>
      </c>
      <c r="N833" s="232"/>
      <c r="O833" s="246"/>
      <c r="P833" s="247"/>
      <c r="Q833" s="247"/>
      <c r="R833" s="249"/>
      <c r="S833" s="252"/>
      <c r="T833" s="253"/>
      <c r="U833" s="51"/>
      <c r="V833" s="51"/>
      <c r="W833" s="51"/>
      <c r="X833" s="51"/>
      <c r="Y833" s="52"/>
    </row>
    <row r="834" spans="1:25" s="85" customFormat="1" x14ac:dyDescent="0.25">
      <c r="A834" s="1"/>
      <c r="B834" s="50"/>
      <c r="C834" s="1"/>
      <c r="D834" s="58" t="s">
        <v>69</v>
      </c>
      <c r="E834" s="228">
        <f>COUNTIFS(G793:G797,"O",B793:B797,"AGUA Y SANEAMIENTO")</f>
        <v>0</v>
      </c>
      <c r="F834" s="229"/>
      <c r="G834" s="230" t="e">
        <f>SUMIFS(#REF!,#REF!,"O",#REF!,"AGUA Y SANEAMIENTO")</f>
        <v>#REF!</v>
      </c>
      <c r="H834" s="231"/>
      <c r="I834" s="57" t="e">
        <f>COUNTIFS(#REF!,"A",#REF!,"URBANIZACIÓN")</f>
        <v>#REF!</v>
      </c>
      <c r="J834" s="230" t="e">
        <f>SUMIFS(#REF!,#REF!,"A",#REF!,"AGUA Y SANEAMIENTO")</f>
        <v>#REF!</v>
      </c>
      <c r="K834" s="232"/>
      <c r="L834" s="57" t="e">
        <f>COUNTIFS(#REF!,"AC",#REF!,"URBANIZACIÓN")</f>
        <v>#REF!</v>
      </c>
      <c r="M834" s="230" t="e">
        <f>SUMIFS(#REF!,#REF!,"AC",#REF!,"AGUA Y SANEAMIENTO")</f>
        <v>#REF!</v>
      </c>
      <c r="N834" s="232"/>
      <c r="O834" s="246"/>
      <c r="P834" s="247"/>
      <c r="Q834" s="247"/>
      <c r="R834" s="249"/>
      <c r="S834" s="254"/>
      <c r="T834" s="255"/>
      <c r="U834" s="51"/>
      <c r="V834" s="51"/>
      <c r="W834" s="51"/>
      <c r="X834" s="51"/>
      <c r="Y834" s="52"/>
    </row>
    <row r="835" spans="1:25" s="85" customFormat="1" x14ac:dyDescent="0.25">
      <c r="A835" s="1"/>
      <c r="B835" s="50"/>
      <c r="C835" s="1"/>
      <c r="D835" s="58" t="s">
        <v>70</v>
      </c>
      <c r="E835" s="228">
        <f>COUNTIFS(G795:G798,"O",B795:B798,"AGUA Y SANEAMIENTO")</f>
        <v>0</v>
      </c>
      <c r="F835" s="229"/>
      <c r="G835" s="230">
        <f>SUMIFS(N788:N795,G788:G795,"O",B788:B795,"AGUA Y SANEAMIENTO")</f>
        <v>0</v>
      </c>
      <c r="H835" s="231"/>
      <c r="I835" s="57" t="e">
        <f>COUNTIFS(#REF!,"A",#REF!,"VIVIENDA")</f>
        <v>#REF!</v>
      </c>
      <c r="J835" s="230">
        <f>SUMIFS(N788:N795,G788:G795,"A",B788:B795,"AGUA Y SANEAMIENTO")</f>
        <v>0</v>
      </c>
      <c r="K835" s="232"/>
      <c r="L835" s="57" t="e">
        <f>COUNTIFS(#REF!,"AC",#REF!,"VIVIENDA")</f>
        <v>#REF!</v>
      </c>
      <c r="M835" s="230">
        <f>SUMIFS(N2133:N2133,G2133:G2133,"AC",B2133:B2133,"AGUA Y SANEAMIENTO")</f>
        <v>0</v>
      </c>
      <c r="N835" s="232"/>
      <c r="O835" s="243"/>
      <c r="P835" s="244"/>
      <c r="Q835" s="229"/>
      <c r="R835" s="59"/>
      <c r="S835" s="245"/>
      <c r="T835" s="245"/>
      <c r="U835" s="51"/>
      <c r="V835" s="51"/>
      <c r="W835" s="51"/>
      <c r="X835" s="51"/>
      <c r="Y835" s="52"/>
    </row>
    <row r="836" spans="1:25" s="85" customFormat="1" x14ac:dyDescent="0.25">
      <c r="A836" s="1"/>
      <c r="B836" s="50"/>
      <c r="C836" s="1"/>
      <c r="D836" s="60" t="s">
        <v>71</v>
      </c>
      <c r="E836" s="228">
        <f>COUNTIFS(G796:G799,"O",B796:B799,"AGUA Y SANEAMIENTO")</f>
        <v>0</v>
      </c>
      <c r="F836" s="229"/>
      <c r="G836" s="230">
        <f>SUMIFS(N789:N796,G789:G796,"O",B789:B796,"AGUA Y SANEAMIENTO")</f>
        <v>0</v>
      </c>
      <c r="H836" s="231"/>
      <c r="I836" s="57" t="e">
        <f>COUNTIFS(#REF!,"A",#REF!,"PRODIM")</f>
        <v>#REF!</v>
      </c>
      <c r="J836" s="230">
        <f>SUMIFS(N789:N796,G789:G796,"A",B789:B796,"AGUA Y SANEAMIENTO")</f>
        <v>0</v>
      </c>
      <c r="K836" s="232"/>
      <c r="L836" s="57" t="e">
        <f>COUNTIFS(#REF!,"AC",#REF!,"PRODIM")</f>
        <v>#REF!</v>
      </c>
      <c r="M836" s="230">
        <f>SUMIFS(N2133:N2133,G2133:G2133,"AC",B2133:B2133,"AGUA Y SANEAMIENTO")</f>
        <v>0</v>
      </c>
      <c r="N836" s="232"/>
      <c r="O836" s="243"/>
      <c r="P836" s="244"/>
      <c r="Q836" s="229"/>
      <c r="R836" s="59"/>
      <c r="S836" s="245"/>
      <c r="T836" s="245"/>
      <c r="U836" s="51"/>
      <c r="V836" s="51"/>
      <c r="W836" s="51"/>
      <c r="X836" s="51"/>
      <c r="Y836" s="52"/>
    </row>
    <row r="837" spans="1:25" s="85" customFormat="1" x14ac:dyDescent="0.25">
      <c r="A837" s="1"/>
      <c r="B837" s="50"/>
      <c r="C837" s="1"/>
      <c r="D837" s="60" t="s">
        <v>72</v>
      </c>
      <c r="E837" s="228">
        <f>COUNTIFS(G797:G800,"O",B797:B800,"AGUA Y SANEAMIENTO")</f>
        <v>0</v>
      </c>
      <c r="F837" s="229"/>
      <c r="G837" s="230">
        <f>SUMIFS(N790:N797,G790:G797,"O",B790:B797,"AGUA Y SANEAMIENTO")</f>
        <v>0</v>
      </c>
      <c r="H837" s="231"/>
      <c r="I837" s="57" t="e">
        <f>COUNTIFS(#REF!,"A",#REF!,"GASTOS INDIRECTOS")</f>
        <v>#REF!</v>
      </c>
      <c r="J837" s="230">
        <f>SUMIFS(N790:N797,G790:G797,"A",B790:B797,"AGUA Y SANEAMIENTO")</f>
        <v>0</v>
      </c>
      <c r="K837" s="232"/>
      <c r="L837" s="57" t="e">
        <f>COUNTIFS(#REF!,"AC",#REF!,"GASTOS INDIRECTOS")</f>
        <v>#REF!</v>
      </c>
      <c r="M837" s="230">
        <f>SUMIFS(N2133:N2133,G2133:G2133,"AC",B2133:B2133,"AGUA Y SANEAMIENTO")</f>
        <v>0</v>
      </c>
      <c r="N837" s="232"/>
      <c r="O837" s="243"/>
      <c r="P837" s="244"/>
      <c r="Q837" s="229"/>
      <c r="R837" s="59"/>
      <c r="S837" s="245"/>
      <c r="T837" s="245"/>
      <c r="U837" s="51"/>
      <c r="V837" s="51"/>
      <c r="W837" s="51"/>
      <c r="X837" s="51"/>
      <c r="Y837" s="52"/>
    </row>
    <row r="838" spans="1:25" s="85" customFormat="1" ht="24" x14ac:dyDescent="0.25">
      <c r="A838" s="1"/>
      <c r="B838" s="50"/>
      <c r="C838" s="1"/>
      <c r="D838" s="61" t="s">
        <v>64</v>
      </c>
      <c r="E838" s="228">
        <f>COUNTIFS(G798:G801,"O",B798:B801,"AGUA Y SANEAMIENTO")</f>
        <v>0</v>
      </c>
      <c r="F838" s="229"/>
      <c r="G838" s="230">
        <f>SUMIFS(N791:N798,G791:G798,"O",B791:B798,"AGUA Y SANEAMIENTO")</f>
        <v>0</v>
      </c>
      <c r="H838" s="231"/>
      <c r="I838" s="57" t="e">
        <f>COUNTIFS(#REF!,"A",#REF!,"FGP")</f>
        <v>#REF!</v>
      </c>
      <c r="J838" s="230">
        <f>SUMIFS(N791:N798,G791:G798,"A",B791:B798,"AGUA Y SANEAMIENTO")</f>
        <v>0</v>
      </c>
      <c r="K838" s="232"/>
      <c r="L838" s="57" t="e">
        <f>COUNTIFS(#REF!,"AC",#REF!,"FGP")</f>
        <v>#REF!</v>
      </c>
      <c r="M838" s="230"/>
      <c r="N838" s="232"/>
      <c r="O838" s="243"/>
      <c r="P838" s="244"/>
      <c r="Q838" s="229"/>
      <c r="R838" s="59"/>
      <c r="S838" s="245"/>
      <c r="T838" s="245"/>
      <c r="U838" s="51"/>
      <c r="V838" s="51"/>
      <c r="W838" s="51"/>
      <c r="X838" s="51"/>
      <c r="Y838" s="52"/>
    </row>
    <row r="839" spans="1:25" s="85" customFormat="1" ht="24.75" thickBot="1" x14ac:dyDescent="0.3">
      <c r="A839" s="1"/>
      <c r="B839" s="50"/>
      <c r="C839" s="1"/>
      <c r="D839" s="62" t="s">
        <v>67</v>
      </c>
      <c r="E839" s="228">
        <f>COUNTIFS(G799:G802,"O",B799:B802,"AGUA Y SANEAMIENTO")</f>
        <v>0</v>
      </c>
      <c r="F839" s="229"/>
      <c r="G839" s="230">
        <f>SUMIFS(N792:N799,G792:G799,"O",B792:B799,"AGUA Y SANEAMIENTO")</f>
        <v>0</v>
      </c>
      <c r="H839" s="231"/>
      <c r="I839" s="63" t="e">
        <f>COUNTIFS(#REF!,"A",#REF!,"FORTAMUN")</f>
        <v>#REF!</v>
      </c>
      <c r="J839" s="230">
        <f>SUMIFS(N792:N799,G792:G799,"A",B792:B799,"AGUA Y SANEAMIENTO")</f>
        <v>0</v>
      </c>
      <c r="K839" s="232"/>
      <c r="L839" s="63" t="e">
        <f>COUNTIFS(#REF!,"AC",#REF!,"FORTAMUN")</f>
        <v>#REF!</v>
      </c>
      <c r="M839" s="230">
        <f>SUMIFS(N2133:N2133,G2133:G2133,"AC",B2133:B2133,"AGUA Y SANEAMIENTO")</f>
        <v>0</v>
      </c>
      <c r="N839" s="232"/>
      <c r="O839" s="233"/>
      <c r="P839" s="234"/>
      <c r="Q839" s="235"/>
      <c r="R839" s="64"/>
      <c r="S839" s="236"/>
      <c r="T839" s="236"/>
      <c r="U839" s="51"/>
      <c r="V839" s="51"/>
      <c r="W839" s="51"/>
      <c r="X839" s="51"/>
      <c r="Y839" s="52"/>
    </row>
    <row r="840" spans="1:25" s="85" customFormat="1" ht="15.75" thickBot="1" x14ac:dyDescent="0.3">
      <c r="A840" s="1"/>
      <c r="B840" s="50"/>
      <c r="C840" s="1"/>
      <c r="D840" s="65" t="s">
        <v>73</v>
      </c>
      <c r="E840" s="237">
        <f>SUBTOTAL(9,E830:F839)</f>
        <v>0</v>
      </c>
      <c r="F840" s="238"/>
      <c r="G840" s="239" t="e">
        <f>SUBTOTAL(9,G830:H839)</f>
        <v>#REF!</v>
      </c>
      <c r="H840" s="240"/>
      <c r="I840" s="66" t="e">
        <f>SUBTOTAL(9,I830:I839)</f>
        <v>#REF!</v>
      </c>
      <c r="J840" s="239" t="e">
        <f>SUBTOTAL(9,J830:K839)</f>
        <v>#REF!</v>
      </c>
      <c r="K840" s="240"/>
      <c r="L840" s="67" t="e">
        <f>SUBTOTAL(9,L830:L839)</f>
        <v>#REF!</v>
      </c>
      <c r="M840" s="239" t="e">
        <f>SUBTOTAL(9,M830:N839)</f>
        <v>#REF!</v>
      </c>
      <c r="N840" s="240"/>
      <c r="O840" s="67"/>
      <c r="P840" s="68"/>
      <c r="Q840" s="69"/>
      <c r="R840" s="70">
        <f>SUBTOTAL(9,R830:R839)</f>
        <v>1</v>
      </c>
      <c r="S840" s="239">
        <f>SUBTOTAL(9,S830:T839)</f>
        <v>75511.87</v>
      </c>
      <c r="T840" s="240"/>
      <c r="U840" s="51"/>
      <c r="V840" s="51"/>
      <c r="W840" s="51"/>
      <c r="X840" s="51"/>
      <c r="Y840" s="52"/>
    </row>
    <row r="841" spans="1:25" s="85" customFormat="1" x14ac:dyDescent="0.25">
      <c r="A841" s="1"/>
      <c r="B841" s="84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51"/>
      <c r="V841" s="51"/>
      <c r="W841" s="51"/>
      <c r="X841" s="51"/>
      <c r="Y841" s="52"/>
    </row>
    <row r="842" spans="1:25" s="85" customFormat="1" x14ac:dyDescent="0.25">
      <c r="A842" s="1"/>
      <c r="B842" s="84"/>
      <c r="C842" s="39"/>
      <c r="D842" s="39"/>
      <c r="E842" s="39"/>
      <c r="F842" s="39"/>
      <c r="G842" s="39"/>
      <c r="H842" s="39"/>
      <c r="I842" s="39"/>
      <c r="J842" s="39"/>
      <c r="K842" s="39"/>
      <c r="L842" s="39"/>
      <c r="M842" s="39"/>
      <c r="N842" s="39"/>
      <c r="O842" s="39"/>
      <c r="P842" s="39"/>
      <c r="Q842" s="39"/>
      <c r="R842" s="39"/>
      <c r="S842" s="39"/>
      <c r="T842" s="39"/>
      <c r="U842" s="51"/>
      <c r="V842" s="51"/>
      <c r="W842" s="51"/>
      <c r="X842" s="51"/>
      <c r="Y842" s="52"/>
    </row>
    <row r="843" spans="1:25" s="85" customFormat="1" x14ac:dyDescent="0.25">
      <c r="A843" s="1"/>
      <c r="B843" s="84"/>
      <c r="C843" s="39"/>
      <c r="D843" s="39"/>
      <c r="E843" s="39"/>
      <c r="F843" s="39"/>
      <c r="G843" s="39"/>
      <c r="H843" s="39"/>
      <c r="I843" s="39"/>
      <c r="J843" s="39"/>
      <c r="K843" s="39"/>
      <c r="L843" s="39"/>
      <c r="M843" s="39"/>
      <c r="N843" s="39"/>
      <c r="O843" s="39"/>
      <c r="P843" s="39"/>
      <c r="Q843" s="39"/>
      <c r="R843" s="39"/>
      <c r="S843" s="39"/>
      <c r="T843" s="39"/>
      <c r="U843" s="51"/>
      <c r="V843" s="51"/>
      <c r="W843" s="51"/>
      <c r="X843" s="51"/>
      <c r="Y843" s="52"/>
    </row>
    <row r="844" spans="1:25" x14ac:dyDescent="0.25">
      <c r="B844" s="136"/>
      <c r="C844" s="241"/>
      <c r="D844" s="241"/>
      <c r="E844" s="146"/>
      <c r="F844" s="146"/>
      <c r="G844" s="146"/>
      <c r="H844" s="359"/>
      <c r="I844" s="242"/>
      <c r="J844" s="242"/>
      <c r="K844" s="242"/>
      <c r="L844" s="242"/>
      <c r="M844" s="142"/>
      <c r="N844" s="142"/>
      <c r="O844" s="242"/>
      <c r="P844" s="242"/>
      <c r="Q844" s="242"/>
      <c r="R844" s="242"/>
      <c r="S844" s="142"/>
      <c r="T844" s="142"/>
      <c r="U844" s="242"/>
      <c r="V844" s="242"/>
      <c r="W844" s="242"/>
      <c r="X844" s="242"/>
      <c r="Y844" s="242"/>
    </row>
    <row r="845" spans="1:25" x14ac:dyDescent="0.25">
      <c r="B845" s="136"/>
      <c r="C845" s="225"/>
      <c r="D845" s="225"/>
      <c r="E845" s="225"/>
      <c r="F845" s="225"/>
      <c r="G845" s="225"/>
      <c r="H845" s="360"/>
      <c r="I845" s="138"/>
      <c r="J845" s="138"/>
      <c r="K845" s="138"/>
      <c r="L845" s="138"/>
      <c r="M845" s="138"/>
      <c r="N845" s="137"/>
      <c r="O845" s="138"/>
      <c r="P845" s="138"/>
      <c r="Q845" s="138"/>
      <c r="R845" s="138"/>
      <c r="S845" s="137"/>
      <c r="T845" s="138"/>
      <c r="U845" s="138"/>
      <c r="V845" s="138"/>
      <c r="W845" s="138"/>
      <c r="X845" s="39"/>
      <c r="Y845" s="39"/>
    </row>
    <row r="846" spans="1:25" ht="15.75" x14ac:dyDescent="0.25">
      <c r="B846" s="139"/>
      <c r="C846" s="227"/>
      <c r="D846" s="227"/>
      <c r="E846" s="145"/>
      <c r="F846" s="145"/>
      <c r="G846" s="140"/>
      <c r="H846" s="360"/>
      <c r="I846" s="227"/>
      <c r="J846" s="227"/>
      <c r="K846" s="227"/>
      <c r="L846" s="227"/>
      <c r="M846" s="141"/>
      <c r="N846" s="141"/>
      <c r="O846" s="227"/>
      <c r="P846" s="227"/>
      <c r="Q846" s="227"/>
      <c r="R846" s="227"/>
      <c r="S846" s="142"/>
      <c r="T846" s="141"/>
      <c r="U846" s="227"/>
      <c r="V846" s="227"/>
      <c r="W846" s="227"/>
      <c r="X846" s="227"/>
      <c r="Y846" s="227"/>
    </row>
    <row r="847" spans="1:25" ht="15.75" x14ac:dyDescent="0.25">
      <c r="B847" s="139"/>
      <c r="C847" s="227"/>
      <c r="D847" s="227"/>
      <c r="E847" s="145"/>
      <c r="F847" s="145"/>
      <c r="G847" s="145"/>
      <c r="H847" s="360"/>
      <c r="I847" s="227"/>
      <c r="J847" s="227"/>
      <c r="K847" s="227"/>
      <c r="L847" s="227"/>
      <c r="M847" s="141"/>
      <c r="N847" s="141"/>
      <c r="O847" s="227"/>
      <c r="P847" s="227"/>
      <c r="Q847" s="227"/>
      <c r="R847" s="227"/>
      <c r="S847" s="141"/>
      <c r="T847" s="141"/>
      <c r="U847" s="227"/>
      <c r="V847" s="227"/>
      <c r="W847" s="227"/>
      <c r="X847" s="227"/>
      <c r="Y847" s="227"/>
    </row>
    <row r="848" spans="1:25" s="85" customFormat="1" x14ac:dyDescent="0.25">
      <c r="A848" s="1"/>
      <c r="B848" s="84"/>
      <c r="C848" s="39"/>
      <c r="D848" s="39"/>
      <c r="E848" s="39"/>
      <c r="F848" s="39"/>
      <c r="G848" s="39"/>
      <c r="H848" s="39"/>
      <c r="I848" s="39"/>
      <c r="J848" s="39"/>
      <c r="K848" s="39"/>
      <c r="L848" s="39"/>
      <c r="M848" s="39"/>
      <c r="N848" s="39"/>
      <c r="O848" s="39"/>
      <c r="P848" s="39"/>
      <c r="Q848" s="39"/>
      <c r="R848" s="39"/>
      <c r="S848" s="39"/>
      <c r="T848" s="39"/>
      <c r="U848" s="51"/>
      <c r="V848" s="51"/>
      <c r="W848" s="51"/>
      <c r="X848" s="51"/>
      <c r="Y848" s="52"/>
    </row>
    <row r="849" spans="1:25" s="85" customFormat="1" x14ac:dyDescent="0.25">
      <c r="A849" s="1"/>
      <c r="B849" s="84"/>
      <c r="C849" s="39"/>
      <c r="D849" s="39"/>
      <c r="E849" s="39"/>
      <c r="F849" s="39"/>
      <c r="G849" s="39"/>
      <c r="H849" s="39"/>
      <c r="I849" s="39"/>
      <c r="J849" s="39"/>
      <c r="K849" s="39"/>
      <c r="L849" s="39"/>
      <c r="M849" s="39"/>
      <c r="N849" s="39"/>
      <c r="O849" s="39"/>
      <c r="P849" s="39"/>
      <c r="Q849" s="39"/>
      <c r="R849" s="39"/>
      <c r="S849" s="39"/>
      <c r="T849" s="39"/>
      <c r="U849" s="51"/>
      <c r="V849" s="51"/>
      <c r="W849" s="51"/>
      <c r="X849" s="51"/>
      <c r="Y849" s="52"/>
    </row>
    <row r="850" spans="1:25" s="85" customFormat="1" x14ac:dyDescent="0.25">
      <c r="A850" s="1"/>
      <c r="B850" s="84"/>
      <c r="C850" s="39"/>
      <c r="D850" s="39"/>
      <c r="E850" s="39"/>
      <c r="F850" s="39"/>
      <c r="G850" s="39"/>
      <c r="H850" s="39"/>
      <c r="I850" s="39"/>
      <c r="J850" s="39"/>
      <c r="K850" s="39"/>
      <c r="L850" s="39"/>
      <c r="M850" s="39"/>
      <c r="N850" s="39"/>
      <c r="O850" s="39"/>
      <c r="P850" s="39"/>
      <c r="Q850" s="39"/>
      <c r="R850" s="39"/>
      <c r="S850" s="39"/>
      <c r="T850" s="39"/>
      <c r="U850" s="51"/>
      <c r="V850" s="51"/>
      <c r="W850" s="51"/>
      <c r="X850" s="51"/>
      <c r="Y850" s="52"/>
    </row>
    <row r="851" spans="1:25" s="85" customFormat="1" x14ac:dyDescent="0.25">
      <c r="A851" s="1"/>
      <c r="B851" s="84"/>
      <c r="C851" s="39"/>
      <c r="D851" s="39"/>
      <c r="E851" s="39"/>
      <c r="F851" s="39"/>
      <c r="G851" s="39"/>
      <c r="H851" s="39"/>
      <c r="I851" s="39"/>
      <c r="J851" s="39"/>
      <c r="K851" s="39"/>
      <c r="L851" s="39"/>
      <c r="M851" s="39"/>
      <c r="N851" s="39"/>
      <c r="O851" s="39"/>
      <c r="P851" s="39"/>
      <c r="Q851" s="39"/>
      <c r="R851" s="39"/>
      <c r="S851" s="39"/>
      <c r="T851" s="39"/>
      <c r="U851" s="51"/>
      <c r="V851" s="51"/>
      <c r="W851" s="51"/>
      <c r="X851" s="51"/>
      <c r="Y851" s="52"/>
    </row>
    <row r="852" spans="1:25" s="85" customFormat="1" x14ac:dyDescent="0.25">
      <c r="A852" s="1"/>
      <c r="B852" s="84"/>
      <c r="C852" s="39"/>
      <c r="D852" s="39"/>
      <c r="E852" s="39"/>
      <c r="F852" s="39"/>
      <c r="G852" s="39"/>
      <c r="H852" s="39"/>
      <c r="I852" s="39"/>
      <c r="J852" s="39"/>
      <c r="K852" s="39"/>
      <c r="L852" s="39"/>
      <c r="M852" s="39"/>
      <c r="N852" s="39"/>
      <c r="O852" s="39"/>
      <c r="P852" s="39"/>
      <c r="Q852" s="39"/>
      <c r="R852" s="39"/>
      <c r="S852" s="39"/>
      <c r="T852" s="39"/>
      <c r="U852" s="51"/>
      <c r="V852" s="51"/>
      <c r="W852" s="51"/>
      <c r="X852" s="51"/>
      <c r="Y852" s="52"/>
    </row>
    <row r="853" spans="1:25" s="85" customFormat="1" x14ac:dyDescent="0.25">
      <c r="A853" s="1"/>
      <c r="B853" s="84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51"/>
      <c r="V853" s="51"/>
      <c r="W853" s="51"/>
      <c r="X853" s="51"/>
      <c r="Y853" s="52"/>
    </row>
    <row r="854" spans="1:25" s="85" customFormat="1" x14ac:dyDescent="0.25">
      <c r="A854" s="1"/>
      <c r="B854" s="84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51"/>
      <c r="V854" s="51"/>
      <c r="W854" s="51"/>
      <c r="X854" s="51"/>
      <c r="Y854" s="52"/>
    </row>
    <row r="855" spans="1:25" s="85" customFormat="1" x14ac:dyDescent="0.25">
      <c r="A855" s="1"/>
      <c r="B855" s="84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51"/>
      <c r="V855" s="51"/>
      <c r="W855" s="51"/>
      <c r="X855" s="51"/>
      <c r="Y855" s="52"/>
    </row>
    <row r="856" spans="1:25" s="85" customFormat="1" x14ac:dyDescent="0.25">
      <c r="A856" s="1"/>
      <c r="B856" s="84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51"/>
      <c r="V856" s="51"/>
      <c r="W856" s="51"/>
      <c r="X856" s="51"/>
      <c r="Y856" s="52"/>
    </row>
    <row r="857" spans="1:25" s="85" customFormat="1" x14ac:dyDescent="0.25">
      <c r="A857" s="1"/>
      <c r="B857" s="84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51"/>
      <c r="V857" s="51"/>
      <c r="W857" s="51"/>
      <c r="X857" s="51"/>
      <c r="Y857" s="52"/>
    </row>
    <row r="858" spans="1:25" s="85" customFormat="1" x14ac:dyDescent="0.25">
      <c r="A858" s="1"/>
      <c r="B858" s="84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51"/>
      <c r="V858" s="51"/>
      <c r="W858" s="51"/>
      <c r="X858" s="51"/>
      <c r="Y858" s="52"/>
    </row>
    <row r="859" spans="1:25" s="85" customFormat="1" x14ac:dyDescent="0.25">
      <c r="A859" s="1"/>
      <c r="B859" s="84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51"/>
      <c r="V859" s="51"/>
      <c r="W859" s="51"/>
      <c r="X859" s="51"/>
      <c r="Y859" s="52"/>
    </row>
    <row r="860" spans="1:25" s="85" customFormat="1" x14ac:dyDescent="0.25">
      <c r="A860" s="1"/>
      <c r="B860" s="84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51"/>
      <c r="V860" s="51"/>
      <c r="W860" s="51"/>
      <c r="X860" s="51"/>
      <c r="Y860" s="52"/>
    </row>
    <row r="861" spans="1:25" s="85" customFormat="1" x14ac:dyDescent="0.25">
      <c r="A861" s="1"/>
      <c r="B861" s="84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51"/>
      <c r="V861" s="51"/>
      <c r="W861" s="51"/>
      <c r="X861" s="51"/>
      <c r="Y861" s="52"/>
    </row>
    <row r="862" spans="1:25" s="85" customFormat="1" x14ac:dyDescent="0.25">
      <c r="A862" s="1"/>
      <c r="B862" s="84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51"/>
      <c r="V862" s="51"/>
      <c r="W862" s="51"/>
      <c r="X862" s="51"/>
      <c r="Y862" s="52"/>
    </row>
    <row r="863" spans="1:25" s="85" customFormat="1" x14ac:dyDescent="0.25">
      <c r="A863" s="1"/>
      <c r="B863" s="84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51"/>
      <c r="V863" s="51"/>
      <c r="W863" s="51"/>
      <c r="X863" s="51"/>
      <c r="Y863" s="52"/>
    </row>
    <row r="864" spans="1:25" s="85" customFormat="1" x14ac:dyDescent="0.25">
      <c r="A864" s="1"/>
      <c r="B864" s="84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51"/>
      <c r="V864" s="51"/>
      <c r="W864" s="51"/>
      <c r="X864" s="51"/>
      <c r="Y864" s="52"/>
    </row>
    <row r="865" spans="1:25" s="85" customFormat="1" x14ac:dyDescent="0.25">
      <c r="A865" s="1"/>
      <c r="B865" s="84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51"/>
      <c r="V865" s="51"/>
      <c r="W865" s="51"/>
      <c r="X865" s="51"/>
      <c r="Y865" s="52"/>
    </row>
    <row r="866" spans="1:25" s="85" customFormat="1" x14ac:dyDescent="0.25">
      <c r="A866" s="1"/>
      <c r="B866" s="84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51"/>
      <c r="V866" s="51"/>
      <c r="W866" s="51"/>
      <c r="X866" s="51"/>
      <c r="Y866" s="52"/>
    </row>
    <row r="867" spans="1:25" s="85" customFormat="1" x14ac:dyDescent="0.25">
      <c r="A867" s="1"/>
      <c r="B867" s="84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51"/>
      <c r="V867" s="51"/>
      <c r="W867" s="51"/>
      <c r="X867" s="51"/>
      <c r="Y867" s="52"/>
    </row>
    <row r="868" spans="1:25" s="85" customFormat="1" x14ac:dyDescent="0.25">
      <c r="A868" s="1"/>
      <c r="B868" s="84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51"/>
      <c r="V868" s="51"/>
      <c r="W868" s="51"/>
      <c r="X868" s="51"/>
      <c r="Y868" s="52"/>
    </row>
    <row r="869" spans="1:25" ht="20.25" x14ac:dyDescent="0.25">
      <c r="A869" s="311" t="s">
        <v>0</v>
      </c>
      <c r="B869" s="312"/>
      <c r="C869" s="312"/>
      <c r="D869" s="312"/>
      <c r="E869" s="312"/>
      <c r="F869" s="312"/>
      <c r="G869" s="312"/>
      <c r="H869" s="312"/>
      <c r="I869" s="312"/>
      <c r="J869" s="312"/>
      <c r="K869" s="312"/>
      <c r="L869" s="312"/>
      <c r="M869" s="312"/>
      <c r="N869" s="312"/>
      <c r="O869" s="312"/>
      <c r="P869" s="312"/>
      <c r="Q869" s="312"/>
      <c r="R869" s="312"/>
      <c r="S869" s="312"/>
      <c r="T869" s="312"/>
      <c r="U869" s="312"/>
      <c r="V869" s="312"/>
      <c r="W869" s="312"/>
      <c r="X869" s="312"/>
      <c r="Y869" s="313"/>
    </row>
    <row r="870" spans="1:25" x14ac:dyDescent="0.25">
      <c r="A870" s="149"/>
      <c r="B870" s="150"/>
      <c r="C870" s="150"/>
      <c r="D870" s="150"/>
      <c r="E870" s="150"/>
      <c r="F870" s="150"/>
      <c r="G870" s="150"/>
      <c r="H870" s="150"/>
      <c r="I870" s="150"/>
      <c r="J870" s="150"/>
      <c r="K870" s="150"/>
      <c r="L870" s="150"/>
      <c r="M870" s="150"/>
      <c r="N870" s="150"/>
      <c r="O870" s="150"/>
      <c r="P870" s="150"/>
      <c r="Q870" s="150"/>
      <c r="R870" s="150"/>
      <c r="S870" s="150"/>
      <c r="T870" s="150"/>
      <c r="U870" s="150"/>
      <c r="V870" s="150"/>
      <c r="W870" s="150"/>
      <c r="X870" s="150"/>
      <c r="Y870" s="151"/>
    </row>
    <row r="871" spans="1:25" ht="15.75" x14ac:dyDescent="0.25">
      <c r="A871" s="314" t="s">
        <v>286</v>
      </c>
      <c r="B871" s="315"/>
      <c r="C871" s="315"/>
      <c r="D871" s="315"/>
      <c r="E871" s="315"/>
      <c r="F871" s="315"/>
      <c r="G871" s="315"/>
      <c r="H871" s="315"/>
      <c r="I871" s="315"/>
      <c r="J871" s="315"/>
      <c r="K871" s="315"/>
      <c r="L871" s="315"/>
      <c r="M871" s="315"/>
      <c r="N871" s="315"/>
      <c r="O871" s="315"/>
      <c r="P871" s="315"/>
      <c r="Q871" s="315"/>
      <c r="R871" s="315"/>
      <c r="S871" s="315"/>
      <c r="T871" s="315"/>
      <c r="U871" s="315"/>
      <c r="V871" s="315"/>
      <c r="W871" s="315"/>
      <c r="X871" s="315"/>
      <c r="Y871" s="316"/>
    </row>
    <row r="872" spans="1:25" ht="15.75" x14ac:dyDescent="0.25">
      <c r="A872" s="152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317"/>
      <c r="Y872" s="318"/>
    </row>
    <row r="873" spans="1:25" x14ac:dyDescent="0.25">
      <c r="A873" s="319"/>
      <c r="B873" s="320"/>
      <c r="C873" s="320"/>
      <c r="D873" s="320"/>
      <c r="E873" s="320"/>
      <c r="F873" s="320"/>
      <c r="G873" s="320"/>
      <c r="H873" s="320"/>
      <c r="I873" s="320"/>
      <c r="J873" s="320"/>
      <c r="K873" s="320"/>
      <c r="L873" s="320"/>
      <c r="M873" s="320"/>
      <c r="N873" s="320"/>
      <c r="O873" s="148"/>
      <c r="P873" s="148"/>
      <c r="Q873" s="321" t="s">
        <v>197</v>
      </c>
      <c r="R873" s="321"/>
      <c r="S873" s="321"/>
      <c r="T873" s="321"/>
      <c r="U873" s="321"/>
      <c r="V873" s="321"/>
      <c r="W873" s="321"/>
      <c r="X873" s="321"/>
      <c r="Y873" s="322"/>
    </row>
    <row r="875" spans="1:25" x14ac:dyDescent="0.25">
      <c r="A875" s="90"/>
      <c r="B875" s="90"/>
      <c r="C875" s="90"/>
      <c r="D875" s="90"/>
      <c r="E875" s="90"/>
      <c r="F875" s="90"/>
      <c r="G875" s="90"/>
      <c r="H875" s="90"/>
      <c r="I875" s="90"/>
      <c r="J875" s="90"/>
      <c r="K875" s="90"/>
      <c r="L875" s="90"/>
      <c r="M875" s="90"/>
      <c r="N875" s="90"/>
      <c r="O875" s="90"/>
      <c r="P875" s="90"/>
      <c r="Q875" s="90"/>
      <c r="R875" s="90"/>
      <c r="S875" s="90"/>
      <c r="T875" s="90"/>
      <c r="U875" s="90"/>
      <c r="V875" s="90"/>
      <c r="W875" s="90"/>
      <c r="X875" s="90"/>
      <c r="Y875" s="90"/>
    </row>
    <row r="876" spans="1:25" x14ac:dyDescent="0.25">
      <c r="A876" s="287" t="s">
        <v>1</v>
      </c>
      <c r="B876" s="287"/>
      <c r="C876" s="323" t="s">
        <v>126</v>
      </c>
      <c r="D876" s="324"/>
      <c r="E876" s="324"/>
      <c r="F876" s="324"/>
      <c r="G876" s="324"/>
      <c r="H876" s="324"/>
      <c r="I876" s="324"/>
      <c r="J876" s="324"/>
      <c r="K876" s="324"/>
      <c r="L876" s="324"/>
      <c r="M876" s="324"/>
      <c r="N876" s="324"/>
      <c r="O876" s="324"/>
      <c r="P876" s="324"/>
      <c r="Q876" s="325"/>
      <c r="R876" s="326" t="s">
        <v>2</v>
      </c>
      <c r="S876" s="327"/>
      <c r="T876" s="327"/>
      <c r="U876" s="327"/>
      <c r="V876" s="327"/>
      <c r="W876" s="327"/>
      <c r="X876" s="327"/>
      <c r="Y876" s="328"/>
    </row>
    <row r="877" spans="1:25" x14ac:dyDescent="0.25">
      <c r="A877" s="287" t="s">
        <v>3</v>
      </c>
      <c r="B877" s="287"/>
      <c r="C877" s="288" t="s">
        <v>283</v>
      </c>
      <c r="D877" s="289"/>
      <c r="E877" s="289"/>
      <c r="F877" s="289"/>
      <c r="G877" s="289"/>
      <c r="H877" s="289"/>
      <c r="I877" s="289"/>
      <c r="J877" s="289"/>
      <c r="K877" s="289"/>
      <c r="L877" s="289"/>
      <c r="M877" s="289"/>
      <c r="N877" s="289"/>
      <c r="O877" s="289"/>
      <c r="P877" s="289"/>
      <c r="Q877" s="290"/>
      <c r="R877" s="305" t="s">
        <v>4</v>
      </c>
      <c r="S877" s="306"/>
      <c r="T877" s="291" t="s">
        <v>256</v>
      </c>
      <c r="U877" s="292"/>
      <c r="V877" s="292"/>
      <c r="W877" s="292"/>
      <c r="X877" s="292"/>
      <c r="Y877" s="293"/>
    </row>
    <row r="878" spans="1:25" ht="15" customHeight="1" x14ac:dyDescent="0.25">
      <c r="A878" s="287" t="s">
        <v>6</v>
      </c>
      <c r="B878" s="287"/>
      <c r="C878" s="288" t="s">
        <v>80</v>
      </c>
      <c r="D878" s="289"/>
      <c r="E878" s="289"/>
      <c r="F878" s="289"/>
      <c r="G878" s="289"/>
      <c r="H878" s="289"/>
      <c r="I878" s="289"/>
      <c r="J878" s="289"/>
      <c r="K878" s="289"/>
      <c r="L878" s="289"/>
      <c r="M878" s="289"/>
      <c r="N878" s="289"/>
      <c r="O878" s="289"/>
      <c r="P878" s="289"/>
      <c r="Q878" s="290"/>
      <c r="R878" s="307" t="s">
        <v>7</v>
      </c>
      <c r="S878" s="308"/>
      <c r="T878" s="291" t="s">
        <v>264</v>
      </c>
      <c r="U878" s="292"/>
      <c r="V878" s="292"/>
      <c r="W878" s="292"/>
      <c r="X878" s="292"/>
      <c r="Y878" s="293"/>
    </row>
    <row r="879" spans="1:25" ht="15" customHeight="1" x14ac:dyDescent="0.25">
      <c r="A879" s="287" t="s">
        <v>9</v>
      </c>
      <c r="B879" s="287"/>
      <c r="C879" s="288" t="s">
        <v>211</v>
      </c>
      <c r="D879" s="289"/>
      <c r="E879" s="289"/>
      <c r="F879" s="289"/>
      <c r="G879" s="289"/>
      <c r="H879" s="289"/>
      <c r="I879" s="289"/>
      <c r="J879" s="289"/>
      <c r="K879" s="289"/>
      <c r="L879" s="289"/>
      <c r="M879" s="289"/>
      <c r="N879" s="289"/>
      <c r="O879" s="289"/>
      <c r="P879" s="289"/>
      <c r="Q879" s="290"/>
      <c r="R879" s="307" t="s">
        <v>10</v>
      </c>
      <c r="S879" s="308"/>
      <c r="T879" s="291" t="s">
        <v>265</v>
      </c>
      <c r="U879" s="292"/>
      <c r="V879" s="292"/>
      <c r="W879" s="292"/>
      <c r="X879" s="292"/>
      <c r="Y879" s="293"/>
    </row>
    <row r="880" spans="1:25" ht="15" customHeight="1" x14ac:dyDescent="0.25">
      <c r="A880" s="287" t="s">
        <v>11</v>
      </c>
      <c r="B880" s="287"/>
      <c r="C880" s="288" t="s">
        <v>168</v>
      </c>
      <c r="D880" s="289"/>
      <c r="E880" s="289"/>
      <c r="F880" s="289"/>
      <c r="G880" s="289"/>
      <c r="H880" s="289"/>
      <c r="I880" s="289"/>
      <c r="J880" s="289"/>
      <c r="K880" s="289"/>
      <c r="L880" s="289"/>
      <c r="M880" s="289"/>
      <c r="N880" s="289"/>
      <c r="O880" s="289"/>
      <c r="P880" s="289"/>
      <c r="Q880" s="290"/>
      <c r="R880" s="3" t="s">
        <v>12</v>
      </c>
      <c r="S880" s="4"/>
      <c r="T880" s="291" t="s">
        <v>271</v>
      </c>
      <c r="U880" s="292"/>
      <c r="V880" s="292"/>
      <c r="W880" s="292"/>
      <c r="X880" s="292"/>
      <c r="Y880" s="293"/>
    </row>
    <row r="881" spans="1:25" x14ac:dyDescent="0.25">
      <c r="A881" s="294" t="s">
        <v>13</v>
      </c>
      <c r="B881" s="294"/>
      <c r="C881" s="288" t="s">
        <v>169</v>
      </c>
      <c r="D881" s="289"/>
      <c r="E881" s="289"/>
      <c r="F881" s="289"/>
      <c r="G881" s="289"/>
      <c r="H881" s="289"/>
      <c r="I881" s="289"/>
      <c r="J881" s="289"/>
      <c r="K881" s="289"/>
      <c r="L881" s="289"/>
      <c r="M881" s="289"/>
      <c r="N881" s="289"/>
      <c r="O881" s="289"/>
      <c r="P881" s="289"/>
      <c r="Q881" s="290"/>
      <c r="R881" s="295" t="s">
        <v>14</v>
      </c>
      <c r="S881" s="296"/>
      <c r="T881" s="297" t="s">
        <v>273</v>
      </c>
      <c r="U881" s="298"/>
      <c r="V881" s="298"/>
      <c r="W881" s="298"/>
      <c r="X881" s="298"/>
      <c r="Y881" s="299"/>
    </row>
    <row r="882" spans="1:25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  <c r="Y882" s="5"/>
    </row>
    <row r="883" spans="1:25" ht="26.25" customHeight="1" x14ac:dyDescent="0.25">
      <c r="A883" s="264" t="s">
        <v>15</v>
      </c>
      <c r="B883" s="261" t="s">
        <v>16</v>
      </c>
      <c r="C883" s="263"/>
      <c r="D883" s="278" t="s">
        <v>17</v>
      </c>
      <c r="E883" s="280" t="s">
        <v>18</v>
      </c>
      <c r="F883" s="300" t="s">
        <v>19</v>
      </c>
      <c r="G883" s="278" t="s">
        <v>20</v>
      </c>
      <c r="H883" s="280" t="s">
        <v>21</v>
      </c>
      <c r="I883" s="280" t="s">
        <v>22</v>
      </c>
      <c r="J883" s="280"/>
      <c r="K883" s="261" t="s">
        <v>23</v>
      </c>
      <c r="L883" s="262"/>
      <c r="M883" s="262"/>
      <c r="N883" s="262"/>
      <c r="O883" s="262"/>
      <c r="P883" s="263"/>
      <c r="Q883" s="284" t="s">
        <v>24</v>
      </c>
      <c r="R883" s="284"/>
      <c r="S883" s="284" t="s">
        <v>25</v>
      </c>
      <c r="T883" s="284"/>
      <c r="U883" s="301" t="s">
        <v>26</v>
      </c>
      <c r="V883" s="221" t="s">
        <v>27</v>
      </c>
      <c r="W883" s="221" t="s">
        <v>27</v>
      </c>
      <c r="X883" s="221" t="s">
        <v>27</v>
      </c>
      <c r="Y883" s="303" t="s">
        <v>28</v>
      </c>
    </row>
    <row r="884" spans="1:25" ht="24" x14ac:dyDescent="0.25">
      <c r="A884" s="264"/>
      <c r="B884" s="101" t="s">
        <v>29</v>
      </c>
      <c r="C884" s="101" t="s">
        <v>30</v>
      </c>
      <c r="D884" s="279"/>
      <c r="E884" s="280"/>
      <c r="F884" s="300"/>
      <c r="G884" s="279"/>
      <c r="H884" s="280"/>
      <c r="I884" s="98" t="s">
        <v>31</v>
      </c>
      <c r="J884" s="10" t="s">
        <v>32</v>
      </c>
      <c r="K884" s="269" t="s">
        <v>33</v>
      </c>
      <c r="L884" s="270"/>
      <c r="M884" s="286"/>
      <c r="N884" s="269" t="s">
        <v>34</v>
      </c>
      <c r="O884" s="270"/>
      <c r="P884" s="286"/>
      <c r="Q884" s="27" t="s">
        <v>35</v>
      </c>
      <c r="R884" s="27" t="s">
        <v>36</v>
      </c>
      <c r="S884" s="27" t="s">
        <v>123</v>
      </c>
      <c r="T884" s="27" t="s">
        <v>124</v>
      </c>
      <c r="U884" s="302"/>
      <c r="V884" s="220" t="s">
        <v>37</v>
      </c>
      <c r="W884" s="220" t="s">
        <v>38</v>
      </c>
      <c r="X884" s="220" t="s">
        <v>39</v>
      </c>
      <c r="Y884" s="304"/>
    </row>
    <row r="885" spans="1:25" ht="24" x14ac:dyDescent="0.25">
      <c r="A885" s="97"/>
      <c r="B885" s="101"/>
      <c r="C885" s="101"/>
      <c r="D885" s="100"/>
      <c r="E885" s="101"/>
      <c r="F885" s="102"/>
      <c r="G885" s="100"/>
      <c r="H885" s="101"/>
      <c r="I885" s="98"/>
      <c r="J885" s="10"/>
      <c r="K885" s="101" t="s">
        <v>40</v>
      </c>
      <c r="L885" s="101" t="s">
        <v>41</v>
      </c>
      <c r="M885" s="101" t="s">
        <v>42</v>
      </c>
      <c r="N885" s="101" t="s">
        <v>40</v>
      </c>
      <c r="O885" s="101" t="s">
        <v>41</v>
      </c>
      <c r="P885" s="101" t="s">
        <v>42</v>
      </c>
      <c r="Q885" s="101"/>
      <c r="R885" s="101"/>
      <c r="S885" s="101"/>
      <c r="T885" s="101"/>
      <c r="U885" s="100"/>
      <c r="V885" s="14"/>
      <c r="W885" s="14"/>
      <c r="X885" s="14"/>
      <c r="Y885" s="103"/>
    </row>
    <row r="886" spans="1:25" x14ac:dyDescent="0.25">
      <c r="A886" s="16">
        <v>1</v>
      </c>
      <c r="B886" s="16"/>
      <c r="C886" s="17"/>
      <c r="D886" s="17"/>
      <c r="E886" s="17"/>
      <c r="F886" s="18"/>
      <c r="G886" s="16"/>
      <c r="H886" s="18"/>
      <c r="I886" s="18"/>
      <c r="J886" s="18"/>
      <c r="K886" s="19"/>
      <c r="L886" s="19"/>
      <c r="M886" s="19"/>
      <c r="N886" s="19"/>
      <c r="O886" s="19"/>
      <c r="P886" s="19"/>
      <c r="Q886" s="20"/>
      <c r="R886" s="16"/>
      <c r="S886" s="21"/>
      <c r="T886" s="21"/>
      <c r="U886" s="22"/>
      <c r="V886" s="23">
        <f>IFERROR((J886/I886)*100,0)</f>
        <v>0</v>
      </c>
      <c r="W886" s="23">
        <f>IFERROR((S886/T886)*100,0)</f>
        <v>0</v>
      </c>
      <c r="X886" s="23">
        <f>IFERROR(((N886+O886+P886)/(K886+L886+M886))*100,0)</f>
        <v>0</v>
      </c>
      <c r="Y886" s="24"/>
    </row>
    <row r="887" spans="1:25" x14ac:dyDescent="0.25">
      <c r="A887" s="16">
        <v>2</v>
      </c>
      <c r="B887" s="16"/>
      <c r="C887" s="17"/>
      <c r="D887" s="17"/>
      <c r="E887" s="17"/>
      <c r="F887" s="18"/>
      <c r="G887" s="16"/>
      <c r="H887" s="18"/>
      <c r="I887" s="18"/>
      <c r="J887" s="18"/>
      <c r="K887" s="19"/>
      <c r="L887" s="19"/>
      <c r="M887" s="19"/>
      <c r="N887" s="19"/>
      <c r="O887" s="19"/>
      <c r="P887" s="19"/>
      <c r="Q887" s="20"/>
      <c r="R887" s="16"/>
      <c r="S887" s="21"/>
      <c r="T887" s="21"/>
      <c r="U887" s="22"/>
      <c r="V887" s="23">
        <f>IFERROR((J887/I887)*100,0)</f>
        <v>0</v>
      </c>
      <c r="W887" s="23">
        <f>IFERROR((S887/T887)*100,0)</f>
        <v>0</v>
      </c>
      <c r="X887" s="23">
        <f>IFERROR(((N887+O887+P887)/(K887+L887+M887))*100,0)</f>
        <v>0</v>
      </c>
      <c r="Y887" s="24"/>
    </row>
    <row r="888" spans="1:25" x14ac:dyDescent="0.25">
      <c r="A888" s="16">
        <v>3</v>
      </c>
      <c r="B888" s="16"/>
      <c r="C888" s="17"/>
      <c r="D888" s="17"/>
      <c r="E888" s="17"/>
      <c r="F888" s="18"/>
      <c r="G888" s="16"/>
      <c r="H888" s="18"/>
      <c r="I888" s="18"/>
      <c r="J888" s="18"/>
      <c r="K888" s="19"/>
      <c r="L888" s="19"/>
      <c r="M888" s="19"/>
      <c r="N888" s="19"/>
      <c r="O888" s="19"/>
      <c r="P888" s="19"/>
      <c r="Q888" s="20"/>
      <c r="R888" s="16"/>
      <c r="S888" s="21"/>
      <c r="T888" s="21"/>
      <c r="U888" s="22"/>
      <c r="V888" s="23">
        <f>IFERROR((J888/I888)*100,0)</f>
        <v>0</v>
      </c>
      <c r="W888" s="23">
        <f>IFERROR((S888/T888)*100,0)</f>
        <v>0</v>
      </c>
      <c r="X888" s="23">
        <f>IFERROR(((N888+O888+P888)/(K888+L888+M888))*100,0)</f>
        <v>0</v>
      </c>
      <c r="Y888" s="24"/>
    </row>
    <row r="889" spans="1:25" x14ac:dyDescent="0.25">
      <c r="A889" s="25"/>
      <c r="B889" s="25"/>
      <c r="C889" s="26"/>
      <c r="D889" s="101" t="s">
        <v>43</v>
      </c>
      <c r="E889" s="101"/>
      <c r="F889" s="27"/>
      <c r="G889" s="25"/>
      <c r="H889" s="27"/>
      <c r="I889" s="27"/>
      <c r="J889" s="27"/>
      <c r="K889" s="28">
        <f t="shared" ref="K889:P889" si="75">K886+K887+K888</f>
        <v>0</v>
      </c>
      <c r="L889" s="28">
        <f t="shared" si="75"/>
        <v>0</v>
      </c>
      <c r="M889" s="28">
        <f t="shared" si="75"/>
        <v>0</v>
      </c>
      <c r="N889" s="28">
        <f t="shared" si="75"/>
        <v>0</v>
      </c>
      <c r="O889" s="28">
        <f t="shared" si="75"/>
        <v>0</v>
      </c>
      <c r="P889" s="28">
        <f t="shared" si="75"/>
        <v>0</v>
      </c>
      <c r="Q889" s="29"/>
      <c r="R889" s="25"/>
      <c r="S889" s="30"/>
      <c r="T889" s="30"/>
      <c r="U889" s="31"/>
      <c r="V889" s="31">
        <v>0</v>
      </c>
      <c r="W889" s="31">
        <v>0</v>
      </c>
      <c r="X889" s="31">
        <v>0</v>
      </c>
      <c r="Y889" s="25"/>
    </row>
    <row r="890" spans="1:25" x14ac:dyDescent="0.25">
      <c r="A890" s="16">
        <v>4</v>
      </c>
      <c r="B890" s="16"/>
      <c r="C890" s="17"/>
      <c r="D890" s="17"/>
      <c r="E890" s="17"/>
      <c r="F890" s="18"/>
      <c r="G890" s="16"/>
      <c r="H890" s="18"/>
      <c r="I890" s="18"/>
      <c r="J890" s="18"/>
      <c r="K890" s="19"/>
      <c r="L890" s="19"/>
      <c r="M890" s="19"/>
      <c r="N890" s="19"/>
      <c r="O890" s="19"/>
      <c r="P890" s="19"/>
      <c r="Q890" s="20"/>
      <c r="R890" s="16"/>
      <c r="S890" s="21"/>
      <c r="T890" s="21"/>
      <c r="U890" s="22"/>
      <c r="V890" s="23">
        <f>IFERROR((J890/I890)*100,0)</f>
        <v>0</v>
      </c>
      <c r="W890" s="23">
        <f>IFERROR((S890/T890)*100,0)</f>
        <v>0</v>
      </c>
      <c r="X890" s="23">
        <f>IFERROR(((N890+O890+P890)/(K890+L890+M890))*100,0)</f>
        <v>0</v>
      </c>
      <c r="Y890" s="24"/>
    </row>
    <row r="891" spans="1:25" x14ac:dyDescent="0.25">
      <c r="A891" s="16">
        <v>5</v>
      </c>
      <c r="B891" s="16"/>
      <c r="C891" s="16"/>
      <c r="D891" s="17"/>
      <c r="E891" s="17"/>
      <c r="F891" s="18"/>
      <c r="G891" s="16"/>
      <c r="H891" s="18"/>
      <c r="I891" s="18"/>
      <c r="J891" s="18"/>
      <c r="K891" s="19"/>
      <c r="L891" s="19"/>
      <c r="M891" s="19"/>
      <c r="N891" s="19"/>
      <c r="O891" s="19"/>
      <c r="P891" s="19"/>
      <c r="Q891" s="20"/>
      <c r="R891" s="16"/>
      <c r="S891" s="21"/>
      <c r="T891" s="16"/>
      <c r="U891" s="16"/>
      <c r="V891" s="23">
        <f>IFERROR((J891/I891)*100,0)</f>
        <v>0</v>
      </c>
      <c r="W891" s="23">
        <f>IFERROR((S891/T891)*100,0)</f>
        <v>0</v>
      </c>
      <c r="X891" s="23">
        <f>IFERROR(((N891+O891+P891)/(K891+L891+M891))*100,0)</f>
        <v>0</v>
      </c>
      <c r="Y891" s="24"/>
    </row>
    <row r="892" spans="1:25" x14ac:dyDescent="0.25">
      <c r="A892" s="16">
        <v>6</v>
      </c>
      <c r="B892" s="16"/>
      <c r="C892" s="16"/>
      <c r="D892" s="17"/>
      <c r="E892" s="17"/>
      <c r="F892" s="18"/>
      <c r="G892" s="16"/>
      <c r="H892" s="18"/>
      <c r="I892" s="18"/>
      <c r="J892" s="18"/>
      <c r="K892" s="19"/>
      <c r="L892" s="19"/>
      <c r="M892" s="19"/>
      <c r="N892" s="19"/>
      <c r="O892" s="19"/>
      <c r="P892" s="19"/>
      <c r="Q892" s="32"/>
      <c r="R892" s="33"/>
      <c r="S892" s="34"/>
      <c r="T892" s="34"/>
      <c r="U892" s="35"/>
      <c r="V892" s="23">
        <f>IFERROR((J892/I892)*100,0)</f>
        <v>0</v>
      </c>
      <c r="W892" s="23">
        <f>IFERROR((S892/T892)*100,0)</f>
        <v>0</v>
      </c>
      <c r="X892" s="23">
        <f>IFERROR(((N892+O892+P892)/(K892+L892+M892))*100,0)</f>
        <v>0</v>
      </c>
      <c r="Y892" s="24"/>
    </row>
    <row r="893" spans="1:25" x14ac:dyDescent="0.25">
      <c r="A893" s="25"/>
      <c r="B893" s="25"/>
      <c r="C893" s="25"/>
      <c r="D893" s="101" t="s">
        <v>43</v>
      </c>
      <c r="E893" s="101"/>
      <c r="F893" s="27"/>
      <c r="G893" s="25"/>
      <c r="H893" s="27"/>
      <c r="I893" s="27"/>
      <c r="J893" s="27"/>
      <c r="K893" s="28">
        <f t="shared" ref="K893:P893" si="76">K890+K891+K892</f>
        <v>0</v>
      </c>
      <c r="L893" s="28">
        <f t="shared" si="76"/>
        <v>0</v>
      </c>
      <c r="M893" s="28">
        <f t="shared" si="76"/>
        <v>0</v>
      </c>
      <c r="N893" s="28">
        <f t="shared" si="76"/>
        <v>0</v>
      </c>
      <c r="O893" s="28">
        <f t="shared" si="76"/>
        <v>0</v>
      </c>
      <c r="P893" s="28">
        <f t="shared" si="76"/>
        <v>0</v>
      </c>
      <c r="Q893" s="32"/>
      <c r="R893" s="33"/>
      <c r="S893" s="34"/>
      <c r="T893" s="34"/>
      <c r="U893" s="35"/>
      <c r="V893" s="23">
        <f>IFERROR((J893/I893)*100,0)</f>
        <v>0</v>
      </c>
      <c r="W893" s="23">
        <f>IFERROR((S893/T893)*100,0)</f>
        <v>0</v>
      </c>
      <c r="X893" s="23">
        <f>IFERROR(((N893+O893+P893)/(K893+L893+M893))*100,0)</f>
        <v>0</v>
      </c>
      <c r="Y893" s="24"/>
    </row>
    <row r="894" spans="1:25" x14ac:dyDescent="0.25">
      <c r="A894" s="259" t="s">
        <v>44</v>
      </c>
      <c r="B894" s="259"/>
      <c r="C894" s="259"/>
      <c r="D894" s="259"/>
      <c r="E894" s="259"/>
      <c r="F894" s="259"/>
      <c r="G894" s="259"/>
      <c r="H894" s="259"/>
      <c r="I894" s="96"/>
      <c r="J894" s="96"/>
      <c r="K894" s="37">
        <f t="shared" ref="K894:P894" si="77">K889+K893</f>
        <v>0</v>
      </c>
      <c r="L894" s="37">
        <f t="shared" si="77"/>
        <v>0</v>
      </c>
      <c r="M894" s="37">
        <f t="shared" si="77"/>
        <v>0</v>
      </c>
      <c r="N894" s="37">
        <f t="shared" si="77"/>
        <v>0</v>
      </c>
      <c r="O894" s="37">
        <f t="shared" si="77"/>
        <v>0</v>
      </c>
      <c r="P894" s="37">
        <f t="shared" si="77"/>
        <v>0</v>
      </c>
      <c r="Q894" s="275"/>
      <c r="R894" s="275"/>
      <c r="S894" s="275"/>
      <c r="T894" s="275"/>
      <c r="U894" s="275"/>
      <c r="V894" s="275"/>
      <c r="W894" s="275"/>
      <c r="X894" s="275"/>
      <c r="Y894" s="275"/>
    </row>
    <row r="895" spans="1:25" x14ac:dyDescent="0.25">
      <c r="A895" s="38"/>
      <c r="B895" s="38"/>
      <c r="C895" s="38"/>
      <c r="D895" s="38"/>
      <c r="E895" s="38"/>
      <c r="F895" s="38"/>
      <c r="G895" s="38"/>
      <c r="H895" s="38"/>
      <c r="I895" s="38"/>
      <c r="J895" s="38"/>
      <c r="K895" s="38"/>
      <c r="L895" s="39"/>
      <c r="M895" s="39"/>
    </row>
    <row r="896" spans="1:25" x14ac:dyDescent="0.25">
      <c r="A896" s="39"/>
      <c r="B896" s="39"/>
      <c r="C896" s="39"/>
      <c r="D896" s="39"/>
      <c r="E896" s="39"/>
      <c r="F896" s="39"/>
      <c r="G896" s="39"/>
      <c r="H896" s="39"/>
      <c r="I896" s="39"/>
      <c r="J896" s="39"/>
      <c r="K896" s="39"/>
      <c r="L896" s="39"/>
      <c r="M896" s="39"/>
      <c r="N896" s="39"/>
      <c r="O896" s="39"/>
      <c r="P896" s="39"/>
    </row>
    <row r="897" spans="1:25" x14ac:dyDescent="0.25">
      <c r="A897" s="276" t="s">
        <v>45</v>
      </c>
      <c r="B897" s="276"/>
      <c r="C897" s="276"/>
      <c r="D897" s="276"/>
      <c r="E897" s="276"/>
      <c r="F897" s="276"/>
      <c r="G897" s="276"/>
      <c r="H897" s="276"/>
      <c r="I897" s="276"/>
      <c r="J897" s="276"/>
      <c r="K897" s="276"/>
      <c r="L897" s="276"/>
      <c r="M897" s="276"/>
      <c r="N897" s="276"/>
      <c r="O897" s="276"/>
      <c r="P897" s="276"/>
      <c r="Q897" s="276"/>
      <c r="R897" s="276"/>
      <c r="S897" s="276"/>
      <c r="T897" s="276"/>
      <c r="U897" s="276"/>
      <c r="V897" s="276"/>
      <c r="W897" s="276"/>
      <c r="X897" s="276"/>
      <c r="Y897" s="276"/>
    </row>
    <row r="898" spans="1:25" x14ac:dyDescent="0.25">
      <c r="A898" s="277"/>
      <c r="B898" s="277"/>
      <c r="C898" s="277"/>
      <c r="D898" s="277"/>
      <c r="E898" s="277"/>
      <c r="F898" s="277"/>
      <c r="G898" s="277"/>
      <c r="H898" s="277"/>
      <c r="I898" s="277"/>
      <c r="J898" s="277"/>
      <c r="K898" s="277"/>
      <c r="L898" s="277"/>
      <c r="M898" s="277"/>
      <c r="N898" s="277"/>
      <c r="O898" s="277"/>
      <c r="P898" s="277"/>
      <c r="Q898" s="277"/>
      <c r="R898" s="277"/>
      <c r="S898" s="277"/>
      <c r="T898" s="277"/>
      <c r="U898" s="277"/>
      <c r="V898" s="277"/>
      <c r="W898" s="277"/>
      <c r="X898" s="277"/>
      <c r="Y898" s="277"/>
    </row>
    <row r="899" spans="1:25" ht="24.75" customHeight="1" x14ac:dyDescent="0.25">
      <c r="A899" s="264" t="s">
        <v>15</v>
      </c>
      <c r="B899" s="278" t="s">
        <v>46</v>
      </c>
      <c r="C899" s="264" t="s">
        <v>47</v>
      </c>
      <c r="D899" s="264"/>
      <c r="E899" s="280" t="s">
        <v>18</v>
      </c>
      <c r="F899" s="278" t="s">
        <v>20</v>
      </c>
      <c r="G899" s="280" t="s">
        <v>48</v>
      </c>
      <c r="H899" s="280" t="s">
        <v>22</v>
      </c>
      <c r="I899" s="280"/>
      <c r="J899" s="261" t="s">
        <v>23</v>
      </c>
      <c r="K899" s="262"/>
      <c r="L899" s="262"/>
      <c r="M899" s="262"/>
      <c r="N899" s="262"/>
      <c r="O899" s="263"/>
      <c r="P899" s="281" t="s">
        <v>49</v>
      </c>
      <c r="Q899" s="282"/>
      <c r="R899" s="283" t="s">
        <v>50</v>
      </c>
      <c r="S899" s="283"/>
      <c r="T899" s="284" t="s">
        <v>26</v>
      </c>
      <c r="U899" s="221" t="s">
        <v>27</v>
      </c>
      <c r="V899" s="221" t="s">
        <v>27</v>
      </c>
      <c r="W899" s="221" t="s">
        <v>27</v>
      </c>
      <c r="X899" s="285" t="s">
        <v>28</v>
      </c>
      <c r="Y899" s="40"/>
    </row>
    <row r="900" spans="1:25" ht="36" x14ac:dyDescent="0.25">
      <c r="A900" s="264"/>
      <c r="B900" s="279"/>
      <c r="C900" s="264"/>
      <c r="D900" s="264"/>
      <c r="E900" s="280"/>
      <c r="F900" s="279"/>
      <c r="G900" s="280"/>
      <c r="H900" s="98" t="s">
        <v>31</v>
      </c>
      <c r="I900" s="10" t="s">
        <v>32</v>
      </c>
      <c r="J900" s="269" t="s">
        <v>51</v>
      </c>
      <c r="K900" s="270"/>
      <c r="L900" s="286"/>
      <c r="M900" s="269" t="s">
        <v>34</v>
      </c>
      <c r="N900" s="270"/>
      <c r="O900" s="286"/>
      <c r="P900" s="27" t="s">
        <v>35</v>
      </c>
      <c r="Q900" s="27" t="s">
        <v>36</v>
      </c>
      <c r="R900" s="27" t="s">
        <v>123</v>
      </c>
      <c r="S900" s="27" t="s">
        <v>124</v>
      </c>
      <c r="T900" s="284"/>
      <c r="U900" s="220" t="s">
        <v>37</v>
      </c>
      <c r="V900" s="220" t="s">
        <v>38</v>
      </c>
      <c r="W900" s="220" t="s">
        <v>39</v>
      </c>
      <c r="X900" s="285"/>
      <c r="Y900" s="40"/>
    </row>
    <row r="901" spans="1:25" ht="24" x14ac:dyDescent="0.25">
      <c r="A901" s="97"/>
      <c r="B901" s="100"/>
      <c r="C901" s="71"/>
      <c r="D901" s="72"/>
      <c r="E901" s="99"/>
      <c r="F901" s="100"/>
      <c r="G901" s="101"/>
      <c r="H901" s="41"/>
      <c r="I901" s="10"/>
      <c r="J901" s="101" t="s">
        <v>40</v>
      </c>
      <c r="K901" s="101" t="s">
        <v>41</v>
      </c>
      <c r="L901" s="101" t="s">
        <v>42</v>
      </c>
      <c r="M901" s="101" t="s">
        <v>40</v>
      </c>
      <c r="N901" s="101" t="s">
        <v>41</v>
      </c>
      <c r="O901" s="101" t="s">
        <v>42</v>
      </c>
      <c r="P901" s="101"/>
      <c r="Q901" s="101"/>
      <c r="R901" s="101"/>
      <c r="S901" s="101"/>
      <c r="T901" s="101"/>
      <c r="U901" s="14"/>
      <c r="V901" s="14"/>
      <c r="W901" s="14"/>
      <c r="X901" s="102"/>
      <c r="Y901" s="40"/>
    </row>
    <row r="902" spans="1:25" ht="42.75" customHeight="1" x14ac:dyDescent="0.25">
      <c r="A902" s="16">
        <v>1</v>
      </c>
      <c r="B902" s="42" t="s">
        <v>75</v>
      </c>
      <c r="C902" s="247" t="s">
        <v>137</v>
      </c>
      <c r="D902" s="247"/>
      <c r="E902" s="18" t="s">
        <v>138</v>
      </c>
      <c r="F902" s="158" t="s">
        <v>54</v>
      </c>
      <c r="G902" s="157" t="s">
        <v>54</v>
      </c>
      <c r="H902" s="18">
        <v>4</v>
      </c>
      <c r="I902" s="18">
        <v>4</v>
      </c>
      <c r="J902" s="19">
        <v>43780.37</v>
      </c>
      <c r="K902" s="19"/>
      <c r="L902" s="19"/>
      <c r="M902" s="19">
        <v>43780.37</v>
      </c>
      <c r="N902" s="19"/>
      <c r="O902" s="20"/>
      <c r="P902" s="23">
        <f>IFERROR((I902/H902)*100,0)</f>
        <v>100</v>
      </c>
      <c r="Q902" s="23">
        <f>IFERROR((M902/J902)*100,0)</f>
        <v>100</v>
      </c>
      <c r="R902" s="21">
        <v>44470</v>
      </c>
      <c r="S902" s="21">
        <v>44561</v>
      </c>
      <c r="T902" s="88">
        <v>7874</v>
      </c>
      <c r="U902" s="23">
        <f t="shared" ref="U902" si="78">IFERROR((I902/H902)*100,0)</f>
        <v>100</v>
      </c>
      <c r="V902" s="23">
        <f t="shared" ref="V902" si="79">IFERROR((Q902/P902)*100,0)</f>
        <v>100</v>
      </c>
      <c r="W902" s="23">
        <f t="shared" ref="W902" si="80">IFERROR((M902/J902)*100,0)</f>
        <v>100</v>
      </c>
      <c r="X902" s="24"/>
      <c r="Y902" s="40"/>
    </row>
    <row r="903" spans="1:25" x14ac:dyDescent="0.25">
      <c r="A903" s="16"/>
      <c r="B903" s="42"/>
      <c r="C903" s="257"/>
      <c r="D903" s="258"/>
      <c r="E903" s="87"/>
      <c r="F903" s="95"/>
      <c r="G903" s="94"/>
      <c r="H903" s="104"/>
      <c r="I903" s="45"/>
      <c r="J903" s="19"/>
      <c r="K903" s="19"/>
      <c r="L903" s="19"/>
      <c r="M903" s="19"/>
      <c r="N903" s="20"/>
      <c r="O903" s="20"/>
      <c r="P903" s="20"/>
      <c r="Q903" s="16"/>
      <c r="R903" s="21"/>
      <c r="S903" s="21"/>
      <c r="T903" s="22"/>
      <c r="U903" s="23"/>
      <c r="V903" s="23"/>
      <c r="W903" s="23"/>
      <c r="X903" s="24"/>
      <c r="Y903" s="40"/>
    </row>
    <row r="904" spans="1:25" x14ac:dyDescent="0.25">
      <c r="A904" s="259" t="s">
        <v>44</v>
      </c>
      <c r="B904" s="259"/>
      <c r="C904" s="260"/>
      <c r="D904" s="260"/>
      <c r="E904" s="48"/>
      <c r="F904" s="105"/>
      <c r="G904" s="46"/>
      <c r="H904" s="48"/>
      <c r="I904" s="46"/>
      <c r="J904" s="28">
        <f>SUM(J902:J903)</f>
        <v>43780.37</v>
      </c>
      <c r="K904" s="28">
        <f>SUM(K902:K903)</f>
        <v>0</v>
      </c>
      <c r="L904" s="28">
        <f>SUM(L902:L903)</f>
        <v>0</v>
      </c>
      <c r="M904" s="28">
        <f>SUM(M902:M903)</f>
        <v>43780.37</v>
      </c>
      <c r="N904" s="49"/>
      <c r="O904" s="49"/>
      <c r="P904" s="49"/>
      <c r="Q904" s="49"/>
      <c r="R904" s="49"/>
      <c r="S904" s="49"/>
      <c r="T904" s="49"/>
      <c r="U904" s="49"/>
      <c r="V904" s="49"/>
      <c r="W904" s="49"/>
      <c r="X904" s="49"/>
      <c r="Y904" s="40"/>
    </row>
    <row r="905" spans="1:25" x14ac:dyDescent="0.25">
      <c r="B905" s="50"/>
      <c r="U905" s="51"/>
      <c r="V905" s="51"/>
      <c r="W905" s="51"/>
      <c r="X905" s="51"/>
      <c r="Y905" s="52"/>
    </row>
    <row r="906" spans="1:25" x14ac:dyDescent="0.25">
      <c r="B906" s="84"/>
      <c r="U906" s="51"/>
      <c r="V906" s="51"/>
      <c r="W906" s="51"/>
      <c r="X906" s="51"/>
      <c r="Y906" s="52"/>
    </row>
    <row r="907" spans="1:25" ht="16.5" x14ac:dyDescent="0.3">
      <c r="A907" s="53"/>
      <c r="B907" s="84"/>
      <c r="D907" s="261" t="s">
        <v>55</v>
      </c>
      <c r="E907" s="262"/>
      <c r="F907" s="262"/>
      <c r="G907" s="262"/>
      <c r="H907" s="262"/>
      <c r="I907" s="262"/>
      <c r="J907" s="262"/>
      <c r="K907" s="262"/>
      <c r="L907" s="262"/>
      <c r="M907" s="262"/>
      <c r="N907" s="262"/>
      <c r="O907" s="262"/>
      <c r="P907" s="262"/>
      <c r="Q907" s="262"/>
      <c r="R907" s="262"/>
      <c r="S907" s="262"/>
      <c r="T907" s="263"/>
    </row>
    <row r="908" spans="1:25" ht="16.5" x14ac:dyDescent="0.3">
      <c r="A908" s="53"/>
      <c r="B908" s="84"/>
      <c r="D908" s="264" t="s">
        <v>56</v>
      </c>
      <c r="E908" s="264" t="s">
        <v>57</v>
      </c>
      <c r="F908" s="264"/>
      <c r="G908" s="264"/>
      <c r="H908" s="261"/>
      <c r="I908" s="265" t="s">
        <v>58</v>
      </c>
      <c r="J908" s="262"/>
      <c r="K908" s="266"/>
      <c r="L908" s="265" t="s">
        <v>59</v>
      </c>
      <c r="M908" s="262"/>
      <c r="N908" s="262"/>
      <c r="O908" s="267" t="s">
        <v>60</v>
      </c>
      <c r="P908" s="267"/>
      <c r="Q908" s="267"/>
      <c r="R908" s="267"/>
      <c r="S908" s="267"/>
      <c r="T908" s="268"/>
    </row>
    <row r="909" spans="1:25" x14ac:dyDescent="0.25">
      <c r="B909" s="84"/>
      <c r="D909" s="264"/>
      <c r="E909" s="264" t="s">
        <v>61</v>
      </c>
      <c r="F909" s="264"/>
      <c r="G909" s="269" t="s">
        <v>62</v>
      </c>
      <c r="H909" s="270"/>
      <c r="I909" s="54" t="s">
        <v>61</v>
      </c>
      <c r="J909" s="269" t="s">
        <v>62</v>
      </c>
      <c r="K909" s="271"/>
      <c r="L909" s="54" t="s">
        <v>61</v>
      </c>
      <c r="M909" s="269" t="s">
        <v>62</v>
      </c>
      <c r="N909" s="271"/>
      <c r="O909" s="272" t="s">
        <v>16</v>
      </c>
      <c r="P909" s="272"/>
      <c r="Q909" s="272"/>
      <c r="R909" s="55" t="s">
        <v>61</v>
      </c>
      <c r="S909" s="273" t="s">
        <v>62</v>
      </c>
      <c r="T909" s="273"/>
    </row>
    <row r="910" spans="1:25" x14ac:dyDescent="0.25">
      <c r="B910" s="84"/>
      <c r="D910" s="56" t="s">
        <v>63</v>
      </c>
      <c r="E910" s="228">
        <f t="shared" ref="E910:E919" si="81">COUNTIFS(G886:G889,"O",B886:B889,"AGUA Y SANEAMIENTO")</f>
        <v>0</v>
      </c>
      <c r="F910" s="229"/>
      <c r="G910" s="230">
        <f t="shared" ref="G910:G915" si="82">SUMIFS(N879:N886,G879:G886,"O",B879:B886,"AGUA Y SANEAMIENTO")</f>
        <v>0</v>
      </c>
      <c r="H910" s="231"/>
      <c r="I910" s="57">
        <f>COUNTIFS(G877:G880,"A",B877:B880,"AGUA Y SANEAMIENTO")</f>
        <v>0</v>
      </c>
      <c r="J910" s="230">
        <f t="shared" ref="J910:J915" si="83">SUMIFS(N879:N886,G879:G886,"A",B879:B886,"AGUA Y SANEAMIENTO")</f>
        <v>0</v>
      </c>
      <c r="K910" s="232"/>
      <c r="L910" s="57">
        <f>COUNTIFS(G877:G880,"AC",B877:B880,"AGUA Y SANEAMIENTO")</f>
        <v>0</v>
      </c>
      <c r="M910" s="230">
        <f>SUMIFS(N880:N887,G880:G887,"AC",B880:B887,"AGUA Y SANEAMIENTO")</f>
        <v>0</v>
      </c>
      <c r="N910" s="232"/>
      <c r="O910" s="246" t="s">
        <v>64</v>
      </c>
      <c r="P910" s="247"/>
      <c r="Q910" s="247"/>
      <c r="R910" s="248">
        <f>COUNTIF(B900:B907,"FGP")</f>
        <v>1</v>
      </c>
      <c r="S910" s="250">
        <f>SUMIF(B900:B907,"FGP",M900:M907)</f>
        <v>43780.37</v>
      </c>
      <c r="T910" s="251"/>
    </row>
    <row r="911" spans="1:25" x14ac:dyDescent="0.25">
      <c r="B911" s="84"/>
      <c r="D911" s="56" t="s">
        <v>65</v>
      </c>
      <c r="E911" s="228">
        <f t="shared" si="81"/>
        <v>0</v>
      </c>
      <c r="F911" s="229"/>
      <c r="G911" s="230">
        <f t="shared" si="82"/>
        <v>0</v>
      </c>
      <c r="H911" s="231"/>
      <c r="I911" s="57">
        <f>COUNTIFS(G877:G880,"A",B877:B880,"EDUCACIÓN")</f>
        <v>0</v>
      </c>
      <c r="J911" s="230">
        <f t="shared" si="83"/>
        <v>0</v>
      </c>
      <c r="K911" s="232"/>
      <c r="L911" s="57">
        <f>COUNTIFS(G877:G880,"AC",B877:B880,"EDUCACIÓN")</f>
        <v>0</v>
      </c>
      <c r="M911" s="230">
        <f>SUMIFS(N707:N878,G707:G878,"AC",B707:B878,"AGUA Y SANEAMIENTO")</f>
        <v>0</v>
      </c>
      <c r="N911" s="232"/>
      <c r="O911" s="246"/>
      <c r="P911" s="247"/>
      <c r="Q911" s="247"/>
      <c r="R911" s="274"/>
      <c r="S911" s="254"/>
      <c r="T911" s="255"/>
    </row>
    <row r="912" spans="1:25" x14ac:dyDescent="0.25">
      <c r="D912" s="58" t="s">
        <v>66</v>
      </c>
      <c r="E912" s="228">
        <f t="shared" si="81"/>
        <v>0</v>
      </c>
      <c r="F912" s="229"/>
      <c r="G912" s="230">
        <f t="shared" si="82"/>
        <v>0</v>
      </c>
      <c r="H912" s="231"/>
      <c r="I912" s="57">
        <f>COUNTIFS(G877:G880,"A",B877:B880,"OTROS PROYECTOS")</f>
        <v>0</v>
      </c>
      <c r="J912" s="230">
        <f t="shared" si="83"/>
        <v>0</v>
      </c>
      <c r="K912" s="232"/>
      <c r="L912" s="57">
        <f>COUNTIFS(G877:G880,"AC",B877:B880,"OTROS PROYECTOS")</f>
        <v>0</v>
      </c>
      <c r="M912" s="230">
        <f>SUMIFS(N707:N879,G707:G879,"AC",B707:B879,"AGUA Y SANEAMIENTO")</f>
        <v>0</v>
      </c>
      <c r="N912" s="232"/>
      <c r="O912" s="246" t="s">
        <v>67</v>
      </c>
      <c r="P912" s="247"/>
      <c r="Q912" s="247"/>
      <c r="R912" s="248">
        <f>COUNTIF(B900:B907,"FORTAMUN")</f>
        <v>0</v>
      </c>
      <c r="S912" s="250">
        <f>SUMIF(B900:B907,"FORTAMUN",N900:N907)</f>
        <v>0</v>
      </c>
      <c r="T912" s="251"/>
    </row>
    <row r="913" spans="2:25" x14ac:dyDescent="0.25">
      <c r="D913" s="58" t="s">
        <v>68</v>
      </c>
      <c r="E913" s="228">
        <f t="shared" si="81"/>
        <v>0</v>
      </c>
      <c r="F913" s="229"/>
      <c r="G913" s="230">
        <f t="shared" si="82"/>
        <v>0</v>
      </c>
      <c r="H913" s="231"/>
      <c r="I913" s="57">
        <f>COUNTIFS(G877:G880,"A",B877:B880,"SALUD")</f>
        <v>0</v>
      </c>
      <c r="J913" s="230">
        <f t="shared" si="83"/>
        <v>0</v>
      </c>
      <c r="K913" s="232"/>
      <c r="L913" s="57">
        <f>COUNTIFS(G877:G880,"AC",B877:B880,"SALUD")</f>
        <v>0</v>
      </c>
      <c r="M913" s="230">
        <f>SUMIFS(N707:N880,G707:G880,"AC",B707:B880,"AGUA Y SANEAMIENTO")</f>
        <v>0</v>
      </c>
      <c r="N913" s="232"/>
      <c r="O913" s="246"/>
      <c r="P913" s="247"/>
      <c r="Q913" s="247"/>
      <c r="R913" s="249"/>
      <c r="S913" s="252"/>
      <c r="T913" s="253"/>
    </row>
    <row r="914" spans="2:25" x14ac:dyDescent="0.25">
      <c r="D914" s="58" t="s">
        <v>69</v>
      </c>
      <c r="E914" s="228">
        <f t="shared" si="81"/>
        <v>0</v>
      </c>
      <c r="F914" s="229"/>
      <c r="G914" s="230">
        <f t="shared" si="82"/>
        <v>0</v>
      </c>
      <c r="H914" s="231"/>
      <c r="I914" s="57">
        <f>COUNTIFS(G877:G880,"A",B877:B880,"URBANIZACIÓN")</f>
        <v>0</v>
      </c>
      <c r="J914" s="230">
        <f t="shared" si="83"/>
        <v>0</v>
      </c>
      <c r="K914" s="232"/>
      <c r="L914" s="57">
        <f>COUNTIFS(G877:G880,"AC",B877:B880,"URBANIZACIÓN")</f>
        <v>0</v>
      </c>
      <c r="M914" s="230">
        <f>SUMIFS(N875:N881,G875:G881,"AC",B875:B881,"AGUA Y SANEAMIENTO")</f>
        <v>0</v>
      </c>
      <c r="N914" s="232"/>
      <c r="O914" s="246"/>
      <c r="P914" s="247"/>
      <c r="Q914" s="247"/>
      <c r="R914" s="249"/>
      <c r="S914" s="254"/>
      <c r="T914" s="255"/>
    </row>
    <row r="915" spans="2:25" x14ac:dyDescent="0.25">
      <c r="D915" s="58" t="s">
        <v>70</v>
      </c>
      <c r="E915" s="228">
        <f t="shared" si="81"/>
        <v>0</v>
      </c>
      <c r="F915" s="229"/>
      <c r="G915" s="230">
        <f t="shared" si="82"/>
        <v>0</v>
      </c>
      <c r="H915" s="231"/>
      <c r="I915" s="57">
        <f>COUNTIFS(G877:G880,"A",B877:B880,"VIVIENDA")</f>
        <v>0</v>
      </c>
      <c r="J915" s="230">
        <f t="shared" si="83"/>
        <v>0</v>
      </c>
      <c r="K915" s="232"/>
      <c r="L915" s="57">
        <f>COUNTIFS(G877:G880,"AC",B877:B880,"VIVIENDA")</f>
        <v>0</v>
      </c>
      <c r="M915" s="230">
        <f>SUMIFS(N876:N886,G876:G886,"AC",B876:B886,"AGUA Y SANEAMIENTO")</f>
        <v>0</v>
      </c>
      <c r="N915" s="232"/>
      <c r="O915" s="243"/>
      <c r="P915" s="244"/>
      <c r="Q915" s="229"/>
      <c r="R915" s="59"/>
      <c r="S915" s="245"/>
      <c r="T915" s="245"/>
    </row>
    <row r="916" spans="2:25" x14ac:dyDescent="0.25">
      <c r="D916" s="60" t="s">
        <v>71</v>
      </c>
      <c r="E916" s="228">
        <f t="shared" si="81"/>
        <v>0</v>
      </c>
      <c r="F916" s="229"/>
      <c r="G916" s="230">
        <f>SUMIFS(N886:N892,G886:G892,"O",B886:B892,"AGUA Y SANEAMIENTO")</f>
        <v>0</v>
      </c>
      <c r="H916" s="231"/>
      <c r="I916" s="57">
        <f>COUNTIFS(G877:G880,"A",B877:B880,"PRODIM")</f>
        <v>0</v>
      </c>
      <c r="J916" s="230">
        <f>SUMIFS(N886:N892,G886:G892,"A",B886:B892,"AGUA Y SANEAMIENTO")</f>
        <v>0</v>
      </c>
      <c r="K916" s="232"/>
      <c r="L916" s="57">
        <f>COUNTIFS(G877:G880,"AC",B877:B880,"PRODIM")</f>
        <v>0</v>
      </c>
      <c r="M916" s="230">
        <f>SUMIFS(N877:N887,G877:G887,"AC",B877:B887,"AGUA Y SANEAMIENTO")</f>
        <v>0</v>
      </c>
      <c r="N916" s="232"/>
      <c r="O916" s="243"/>
      <c r="P916" s="244"/>
      <c r="Q916" s="229"/>
      <c r="R916" s="59"/>
      <c r="S916" s="245"/>
      <c r="T916" s="245"/>
    </row>
    <row r="917" spans="2:25" x14ac:dyDescent="0.25">
      <c r="D917" s="60" t="s">
        <v>72</v>
      </c>
      <c r="E917" s="228">
        <f t="shared" si="81"/>
        <v>0</v>
      </c>
      <c r="F917" s="229"/>
      <c r="G917" s="230">
        <f>SUMIFS(N887:N893,G887:G893,"O",B887:B893,"AGUA Y SANEAMIENTO")</f>
        <v>0</v>
      </c>
      <c r="H917" s="231"/>
      <c r="I917" s="57">
        <f>COUNTIFS(G877:G880,"A",B877:B880,"GASTOS INDIRECTOS")</f>
        <v>0</v>
      </c>
      <c r="J917" s="230">
        <f>SUMIFS(N887:N893,G887:G893,"A",B887:B893,"AGUA Y SANEAMIENTO")</f>
        <v>0</v>
      </c>
      <c r="K917" s="232"/>
      <c r="L917" s="57">
        <f>COUNTIFS(G877:G880,"AC",B877:B880,"GASTOS INDIRECTOS")</f>
        <v>0</v>
      </c>
      <c r="M917" s="230">
        <f>SUMIFS(N878:N888,G878:G888,"AC",B878:B888,"AGUA Y SANEAMIENTO")</f>
        <v>0</v>
      </c>
      <c r="N917" s="232"/>
      <c r="O917" s="243"/>
      <c r="P917" s="244"/>
      <c r="Q917" s="229"/>
      <c r="R917" s="59"/>
      <c r="S917" s="245"/>
      <c r="T917" s="245"/>
    </row>
    <row r="918" spans="2:25" ht="24" x14ac:dyDescent="0.25">
      <c r="D918" s="61" t="s">
        <v>64</v>
      </c>
      <c r="E918" s="228">
        <f t="shared" si="81"/>
        <v>0</v>
      </c>
      <c r="F918" s="229"/>
      <c r="G918" s="230">
        <f>SUMIFS(N888:N894,G888:G894,"O",B888:B894,"AGUA Y SANEAMIENTO")</f>
        <v>0</v>
      </c>
      <c r="H918" s="231"/>
      <c r="I918" s="57">
        <f>COUNTIFS(G877:G880,"A",B877:B880,"FGP")</f>
        <v>0</v>
      </c>
      <c r="J918" s="230">
        <f>SUMIFS(N888:N894,G888:G894,"A",B888:B894,"AGUA Y SANEAMIENTO")</f>
        <v>0</v>
      </c>
      <c r="K918" s="232"/>
      <c r="L918" s="57">
        <f>COUNTIFS(G877:G880,"AC",B877:B880,"FGP")</f>
        <v>0</v>
      </c>
      <c r="M918" s="230"/>
      <c r="N918" s="232"/>
      <c r="O918" s="243"/>
      <c r="P918" s="244"/>
      <c r="Q918" s="229"/>
      <c r="R918" s="59"/>
      <c r="S918" s="245"/>
      <c r="T918" s="245"/>
    </row>
    <row r="919" spans="2:25" ht="24.75" thickBot="1" x14ac:dyDescent="0.3">
      <c r="D919" s="62" t="s">
        <v>67</v>
      </c>
      <c r="E919" s="228">
        <f t="shared" si="81"/>
        <v>0</v>
      </c>
      <c r="F919" s="229"/>
      <c r="G919" s="230">
        <f>SUMIFS(N889:N895,G889:G895,"O",B889:B895,"AGUA Y SANEAMIENTO")</f>
        <v>0</v>
      </c>
      <c r="H919" s="231"/>
      <c r="I919" s="63">
        <f>COUNTIFS(G877:G880,"A",B877:B880,"FORTAMUN")</f>
        <v>0</v>
      </c>
      <c r="J919" s="230">
        <f>SUMIFS(N889:N895,G889:G895,"A",B889:B895,"AGUA Y SANEAMIENTO")</f>
        <v>0</v>
      </c>
      <c r="K919" s="232"/>
      <c r="L919" s="63">
        <f>COUNTIFS(G877:G880,"AC",B877:B880,"FORTAMUN")</f>
        <v>0</v>
      </c>
      <c r="M919" s="230">
        <f>SUMIFS(N880:N890,G880:G890,"AC",B880:B890,"AGUA Y SANEAMIENTO")</f>
        <v>0</v>
      </c>
      <c r="N919" s="232"/>
      <c r="O919" s="233"/>
      <c r="P919" s="234"/>
      <c r="Q919" s="235"/>
      <c r="R919" s="64"/>
      <c r="S919" s="236"/>
      <c r="T919" s="236"/>
    </row>
    <row r="920" spans="2:25" ht="15.75" thickBot="1" x14ac:dyDescent="0.3">
      <c r="D920" s="65" t="s">
        <v>73</v>
      </c>
      <c r="E920" s="237">
        <f>SUBTOTAL(9,E910:F919)</f>
        <v>0</v>
      </c>
      <c r="F920" s="238"/>
      <c r="G920" s="239">
        <f>SUBTOTAL(9,G910:H919)</f>
        <v>0</v>
      </c>
      <c r="H920" s="240"/>
      <c r="I920" s="66">
        <f>SUBTOTAL(9,I910:I919)</f>
        <v>0</v>
      </c>
      <c r="J920" s="239">
        <f>SUBTOTAL(9,J910:K919)</f>
        <v>0</v>
      </c>
      <c r="K920" s="240"/>
      <c r="L920" s="67">
        <f>SUBTOTAL(9,L910:L919)</f>
        <v>0</v>
      </c>
      <c r="M920" s="239">
        <f>SUBTOTAL(9,M910:N919)</f>
        <v>0</v>
      </c>
      <c r="N920" s="240"/>
      <c r="O920" s="67"/>
      <c r="P920" s="68"/>
      <c r="Q920" s="69"/>
      <c r="R920" s="70">
        <f>SUBTOTAL(9,R910:R919)</f>
        <v>1</v>
      </c>
      <c r="S920" s="239">
        <f>SUBTOTAL(9,S910:T919)</f>
        <v>43780.37</v>
      </c>
      <c r="T920" s="240"/>
    </row>
    <row r="924" spans="2:25" x14ac:dyDescent="0.25">
      <c r="B924" s="136"/>
      <c r="C924" s="241"/>
      <c r="D924" s="241"/>
      <c r="E924" s="146"/>
      <c r="F924" s="146"/>
      <c r="G924" s="146"/>
      <c r="H924" s="359"/>
      <c r="I924" s="242"/>
      <c r="J924" s="242"/>
      <c r="K924" s="242"/>
      <c r="L924" s="242"/>
      <c r="M924" s="142"/>
      <c r="N924" s="142"/>
      <c r="O924" s="242"/>
      <c r="P924" s="242"/>
      <c r="Q924" s="242"/>
      <c r="R924" s="242"/>
      <c r="S924" s="142"/>
      <c r="T924" s="142"/>
      <c r="U924" s="242"/>
      <c r="V924" s="242"/>
      <c r="W924" s="242"/>
      <c r="X924" s="242"/>
      <c r="Y924" s="242"/>
    </row>
    <row r="925" spans="2:25" x14ac:dyDescent="0.25">
      <c r="B925" s="136"/>
      <c r="C925" s="225"/>
      <c r="D925" s="225"/>
      <c r="E925" s="225"/>
      <c r="F925" s="225"/>
      <c r="G925" s="225"/>
      <c r="H925" s="360"/>
      <c r="I925" s="138"/>
      <c r="J925" s="138"/>
      <c r="K925" s="138"/>
      <c r="L925" s="138"/>
      <c r="M925" s="138"/>
      <c r="N925" s="137"/>
      <c r="O925" s="138"/>
      <c r="P925" s="138"/>
      <c r="Q925" s="138"/>
      <c r="R925" s="138"/>
      <c r="S925" s="137"/>
      <c r="T925" s="138"/>
      <c r="U925" s="138"/>
      <c r="V925" s="138"/>
      <c r="W925" s="138"/>
      <c r="X925" s="39"/>
      <c r="Y925" s="39"/>
    </row>
    <row r="926" spans="2:25" ht="15.75" x14ac:dyDescent="0.25">
      <c r="B926" s="139"/>
      <c r="C926" s="227"/>
      <c r="D926" s="227"/>
      <c r="E926" s="145"/>
      <c r="F926" s="145"/>
      <c r="G926" s="140"/>
      <c r="H926" s="360"/>
      <c r="I926" s="227"/>
      <c r="J926" s="227"/>
      <c r="K926" s="227"/>
      <c r="L926" s="227"/>
      <c r="M926" s="141"/>
      <c r="N926" s="141"/>
      <c r="O926" s="227"/>
      <c r="P926" s="227"/>
      <c r="Q926" s="227"/>
      <c r="R926" s="227"/>
      <c r="S926" s="142"/>
      <c r="T926" s="141"/>
      <c r="U926" s="227"/>
      <c r="V926" s="227"/>
      <c r="W926" s="227"/>
      <c r="X926" s="227"/>
      <c r="Y926" s="227"/>
    </row>
    <row r="927" spans="2:25" ht="15.75" x14ac:dyDescent="0.25">
      <c r="B927" s="139"/>
      <c r="C927" s="227"/>
      <c r="D927" s="227"/>
      <c r="E927" s="145"/>
      <c r="F927" s="145"/>
      <c r="G927" s="145"/>
      <c r="H927" s="360"/>
      <c r="I927" s="227"/>
      <c r="J927" s="227"/>
      <c r="K927" s="227"/>
      <c r="L927" s="227"/>
      <c r="M927" s="141"/>
      <c r="N927" s="141"/>
      <c r="O927" s="227"/>
      <c r="P927" s="227"/>
      <c r="Q927" s="227"/>
      <c r="R927" s="227"/>
      <c r="S927" s="141"/>
      <c r="T927" s="141"/>
      <c r="U927" s="227"/>
      <c r="V927" s="227"/>
      <c r="W927" s="227"/>
      <c r="X927" s="227"/>
      <c r="Y927" s="227"/>
    </row>
    <row r="928" spans="2:25" x14ac:dyDescent="0.25">
      <c r="B928" s="39"/>
      <c r="C928" s="39"/>
      <c r="D928" s="39"/>
      <c r="E928" s="39"/>
      <c r="F928" s="39"/>
      <c r="G928" s="39"/>
      <c r="H928" s="39"/>
      <c r="I928" s="39"/>
      <c r="J928" s="39"/>
      <c r="K928" s="39"/>
      <c r="L928" s="39"/>
      <c r="M928" s="39"/>
      <c r="N928" s="39"/>
      <c r="O928" s="39"/>
      <c r="P928" s="39"/>
      <c r="Q928" s="39"/>
      <c r="R928" s="39"/>
      <c r="S928" s="39"/>
      <c r="T928" s="39"/>
      <c r="U928" s="39"/>
      <c r="V928" s="39"/>
      <c r="W928" s="39"/>
      <c r="X928" s="39"/>
      <c r="Y928" s="39"/>
    </row>
    <row r="929" spans="2:25" x14ac:dyDescent="0.25">
      <c r="B929" s="39"/>
      <c r="C929" s="39"/>
      <c r="D929" s="39"/>
      <c r="E929" s="39"/>
      <c r="F929" s="39"/>
      <c r="G929" s="39"/>
      <c r="H929" s="39"/>
      <c r="I929" s="39"/>
      <c r="J929" s="39"/>
      <c r="K929" s="39"/>
      <c r="L929" s="39"/>
      <c r="M929" s="39"/>
      <c r="N929" s="39"/>
      <c r="O929" s="39"/>
      <c r="P929" s="39"/>
      <c r="Q929" s="39"/>
      <c r="R929" s="39"/>
      <c r="S929" s="39"/>
      <c r="T929" s="39"/>
      <c r="U929" s="39"/>
      <c r="V929" s="39"/>
      <c r="W929" s="39"/>
      <c r="X929" s="39"/>
      <c r="Y929" s="39"/>
    </row>
    <row r="930" spans="2:25" x14ac:dyDescent="0.25">
      <c r="B930" s="39"/>
      <c r="C930" s="39"/>
      <c r="D930" s="39"/>
      <c r="E930" s="39"/>
      <c r="F930" s="39"/>
      <c r="G930" s="39"/>
      <c r="H930" s="39"/>
      <c r="I930" s="39"/>
      <c r="J930" s="39"/>
      <c r="K930" s="39"/>
      <c r="L930" s="39"/>
      <c r="M930" s="39"/>
      <c r="N930" s="39"/>
      <c r="O930" s="39"/>
      <c r="P930" s="39"/>
      <c r="Q930" s="39"/>
      <c r="R930" s="39"/>
      <c r="S930" s="39"/>
      <c r="T930" s="39"/>
      <c r="U930" s="39"/>
      <c r="V930" s="39"/>
      <c r="W930" s="39"/>
      <c r="X930" s="39"/>
      <c r="Y930" s="39"/>
    </row>
    <row r="931" spans="2:25" x14ac:dyDescent="0.25">
      <c r="B931" s="39"/>
      <c r="C931" s="39"/>
      <c r="D931" s="39"/>
      <c r="E931" s="39"/>
      <c r="F931" s="39"/>
      <c r="G931" s="39"/>
      <c r="H931" s="39"/>
      <c r="I931" s="39"/>
      <c r="J931" s="39"/>
      <c r="K931" s="39"/>
      <c r="L931" s="39"/>
      <c r="M931" s="39"/>
      <c r="N931" s="39"/>
      <c r="O931" s="39"/>
      <c r="P931" s="39"/>
      <c r="Q931" s="39"/>
      <c r="R931" s="39"/>
      <c r="S931" s="39"/>
      <c r="T931" s="39"/>
      <c r="U931" s="39"/>
      <c r="V931" s="39"/>
      <c r="W931" s="39"/>
      <c r="X931" s="39"/>
      <c r="Y931" s="39"/>
    </row>
    <row r="932" spans="2:25" x14ac:dyDescent="0.25">
      <c r="B932" s="39"/>
      <c r="C932" s="39"/>
      <c r="D932" s="39"/>
      <c r="E932" s="39"/>
      <c r="F932" s="39"/>
      <c r="G932" s="39"/>
      <c r="H932" s="39"/>
      <c r="I932" s="39"/>
      <c r="J932" s="39"/>
      <c r="K932" s="39"/>
      <c r="L932" s="39"/>
      <c r="M932" s="39"/>
      <c r="N932" s="39"/>
      <c r="O932" s="39"/>
      <c r="P932" s="39"/>
      <c r="Q932" s="39"/>
      <c r="R932" s="39"/>
      <c r="S932" s="39"/>
      <c r="T932" s="39"/>
      <c r="U932" s="39"/>
      <c r="V932" s="39"/>
      <c r="W932" s="39"/>
      <c r="X932" s="39"/>
      <c r="Y932" s="39"/>
    </row>
    <row r="949" spans="1:25" ht="20.25" x14ac:dyDescent="0.25">
      <c r="A949" s="311" t="s">
        <v>0</v>
      </c>
      <c r="B949" s="312"/>
      <c r="C949" s="312"/>
      <c r="D949" s="312"/>
      <c r="E949" s="312"/>
      <c r="F949" s="312"/>
      <c r="G949" s="312"/>
      <c r="H949" s="312"/>
      <c r="I949" s="312"/>
      <c r="J949" s="312"/>
      <c r="K949" s="312"/>
      <c r="L949" s="312"/>
      <c r="M949" s="312"/>
      <c r="N949" s="312"/>
      <c r="O949" s="312"/>
      <c r="P949" s="312"/>
      <c r="Q949" s="312"/>
      <c r="R949" s="312"/>
      <c r="S949" s="312"/>
      <c r="T949" s="312"/>
      <c r="U949" s="312"/>
      <c r="V949" s="312"/>
      <c r="W949" s="312"/>
      <c r="X949" s="312"/>
      <c r="Y949" s="313"/>
    </row>
    <row r="950" spans="1:25" x14ac:dyDescent="0.25">
      <c r="A950" s="149"/>
      <c r="B950" s="150"/>
      <c r="C950" s="150"/>
      <c r="D950" s="150"/>
      <c r="E950" s="150"/>
      <c r="F950" s="150"/>
      <c r="G950" s="150"/>
      <c r="H950" s="150"/>
      <c r="I950" s="150"/>
      <c r="J950" s="150"/>
      <c r="K950" s="150"/>
      <c r="L950" s="150"/>
      <c r="M950" s="150"/>
      <c r="N950" s="150"/>
      <c r="O950" s="150"/>
      <c r="P950" s="150"/>
      <c r="Q950" s="150"/>
      <c r="R950" s="150"/>
      <c r="S950" s="150"/>
      <c r="T950" s="150"/>
      <c r="U950" s="150"/>
      <c r="V950" s="150"/>
      <c r="W950" s="150"/>
      <c r="X950" s="150"/>
      <c r="Y950" s="151"/>
    </row>
    <row r="951" spans="1:25" ht="15.75" x14ac:dyDescent="0.25">
      <c r="A951" s="314" t="s">
        <v>286</v>
      </c>
      <c r="B951" s="315"/>
      <c r="C951" s="315"/>
      <c r="D951" s="315"/>
      <c r="E951" s="315"/>
      <c r="F951" s="315"/>
      <c r="G951" s="315"/>
      <c r="H951" s="315"/>
      <c r="I951" s="315"/>
      <c r="J951" s="315"/>
      <c r="K951" s="315"/>
      <c r="L951" s="315"/>
      <c r="M951" s="315"/>
      <c r="N951" s="315"/>
      <c r="O951" s="315"/>
      <c r="P951" s="315"/>
      <c r="Q951" s="315"/>
      <c r="R951" s="315"/>
      <c r="S951" s="315"/>
      <c r="T951" s="315"/>
      <c r="U951" s="315"/>
      <c r="V951" s="315"/>
      <c r="W951" s="315"/>
      <c r="X951" s="315"/>
      <c r="Y951" s="316"/>
    </row>
    <row r="952" spans="1:25" ht="15.75" x14ac:dyDescent="0.25">
      <c r="A952" s="152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317"/>
      <c r="Y952" s="318"/>
    </row>
    <row r="953" spans="1:25" x14ac:dyDescent="0.25">
      <c r="A953" s="319"/>
      <c r="B953" s="320"/>
      <c r="C953" s="320"/>
      <c r="D953" s="320"/>
      <c r="E953" s="320"/>
      <c r="F953" s="320"/>
      <c r="G953" s="320"/>
      <c r="H953" s="320"/>
      <c r="I953" s="320"/>
      <c r="J953" s="320"/>
      <c r="K953" s="320"/>
      <c r="L953" s="320"/>
      <c r="M953" s="320"/>
      <c r="N953" s="320"/>
      <c r="O953" s="148"/>
      <c r="P953" s="148"/>
      <c r="Q953" s="321" t="s">
        <v>197</v>
      </c>
      <c r="R953" s="321"/>
      <c r="S953" s="321"/>
      <c r="T953" s="321"/>
      <c r="U953" s="321"/>
      <c r="V953" s="321"/>
      <c r="W953" s="321"/>
      <c r="X953" s="321"/>
      <c r="Y953" s="322"/>
    </row>
    <row r="956" spans="1:25" x14ac:dyDescent="0.25">
      <c r="A956" s="287" t="s">
        <v>1</v>
      </c>
      <c r="B956" s="287"/>
      <c r="C956" s="323" t="s">
        <v>126</v>
      </c>
      <c r="D956" s="324"/>
      <c r="E956" s="324"/>
      <c r="F956" s="324"/>
      <c r="G956" s="324"/>
      <c r="H956" s="324"/>
      <c r="I956" s="324"/>
      <c r="J956" s="324"/>
      <c r="K956" s="324"/>
      <c r="L956" s="324"/>
      <c r="M956" s="324"/>
      <c r="N956" s="324"/>
      <c r="O956" s="324"/>
      <c r="P956" s="324"/>
      <c r="Q956" s="325"/>
      <c r="R956" s="326" t="s">
        <v>2</v>
      </c>
      <c r="S956" s="327"/>
      <c r="T956" s="327"/>
      <c r="U956" s="327"/>
      <c r="V956" s="327"/>
      <c r="W956" s="327"/>
      <c r="X956" s="327"/>
      <c r="Y956" s="328"/>
    </row>
    <row r="957" spans="1:25" x14ac:dyDescent="0.25">
      <c r="A957" s="287" t="s">
        <v>3</v>
      </c>
      <c r="B957" s="287"/>
      <c r="C957" s="288" t="s">
        <v>108</v>
      </c>
      <c r="D957" s="289"/>
      <c r="E957" s="289"/>
      <c r="F957" s="289"/>
      <c r="G957" s="289"/>
      <c r="H957" s="289"/>
      <c r="I957" s="289"/>
      <c r="J957" s="289"/>
      <c r="K957" s="289"/>
      <c r="L957" s="289"/>
      <c r="M957" s="289"/>
      <c r="N957" s="289"/>
      <c r="O957" s="289"/>
      <c r="P957" s="289"/>
      <c r="Q957" s="290"/>
      <c r="R957" s="305" t="s">
        <v>4</v>
      </c>
      <c r="S957" s="306"/>
      <c r="T957" s="291" t="s">
        <v>5</v>
      </c>
      <c r="U957" s="292"/>
      <c r="V957" s="292"/>
      <c r="W957" s="292"/>
      <c r="X957" s="292"/>
      <c r="Y957" s="293"/>
    </row>
    <row r="958" spans="1:25" x14ac:dyDescent="0.25">
      <c r="A958" s="287" t="s">
        <v>6</v>
      </c>
      <c r="B958" s="287"/>
      <c r="C958" s="288" t="s">
        <v>80</v>
      </c>
      <c r="D958" s="289"/>
      <c r="E958" s="289"/>
      <c r="F958" s="289"/>
      <c r="G958" s="289"/>
      <c r="H958" s="289"/>
      <c r="I958" s="289"/>
      <c r="J958" s="289"/>
      <c r="K958" s="289"/>
      <c r="L958" s="289"/>
      <c r="M958" s="289"/>
      <c r="N958" s="289"/>
      <c r="O958" s="289"/>
      <c r="P958" s="289"/>
      <c r="Q958" s="290"/>
      <c r="R958" s="307" t="s">
        <v>7</v>
      </c>
      <c r="S958" s="308"/>
      <c r="T958" s="291" t="s">
        <v>84</v>
      </c>
      <c r="U958" s="292"/>
      <c r="V958" s="292"/>
      <c r="W958" s="292"/>
      <c r="X958" s="292"/>
      <c r="Y958" s="293"/>
    </row>
    <row r="959" spans="1:25" x14ac:dyDescent="0.25">
      <c r="A959" s="287" t="s">
        <v>9</v>
      </c>
      <c r="B959" s="287"/>
      <c r="C959" s="288" t="s">
        <v>212</v>
      </c>
      <c r="D959" s="289"/>
      <c r="E959" s="289"/>
      <c r="F959" s="289"/>
      <c r="G959" s="289"/>
      <c r="H959" s="289"/>
      <c r="I959" s="289"/>
      <c r="J959" s="289"/>
      <c r="K959" s="289"/>
      <c r="L959" s="289"/>
      <c r="M959" s="289"/>
      <c r="N959" s="289"/>
      <c r="O959" s="289"/>
      <c r="P959" s="289"/>
      <c r="Q959" s="290"/>
      <c r="R959" s="307" t="s">
        <v>10</v>
      </c>
      <c r="S959" s="308"/>
      <c r="T959" s="291" t="s">
        <v>109</v>
      </c>
      <c r="U959" s="292"/>
      <c r="V959" s="292"/>
      <c r="W959" s="292"/>
      <c r="X959" s="292"/>
      <c r="Y959" s="293"/>
    </row>
    <row r="960" spans="1:25" ht="15" customHeight="1" x14ac:dyDescent="0.25">
      <c r="A960" s="287" t="s">
        <v>11</v>
      </c>
      <c r="B960" s="287"/>
      <c r="C960" s="288" t="s">
        <v>176</v>
      </c>
      <c r="D960" s="289"/>
      <c r="E960" s="289"/>
      <c r="F960" s="289"/>
      <c r="G960" s="289"/>
      <c r="H960" s="289"/>
      <c r="I960" s="289"/>
      <c r="J960" s="289"/>
      <c r="K960" s="289"/>
      <c r="L960" s="289"/>
      <c r="M960" s="289"/>
      <c r="N960" s="289"/>
      <c r="O960" s="289"/>
      <c r="P960" s="289"/>
      <c r="Q960" s="290"/>
      <c r="R960" s="3" t="s">
        <v>12</v>
      </c>
      <c r="S960" s="4"/>
      <c r="T960" s="291" t="s">
        <v>271</v>
      </c>
      <c r="U960" s="292"/>
      <c r="V960" s="292"/>
      <c r="W960" s="292"/>
      <c r="X960" s="292"/>
      <c r="Y960" s="293"/>
    </row>
    <row r="961" spans="1:25" x14ac:dyDescent="0.25">
      <c r="A961" s="294" t="s">
        <v>13</v>
      </c>
      <c r="B961" s="294"/>
      <c r="C961" s="337" t="s">
        <v>213</v>
      </c>
      <c r="D961" s="289"/>
      <c r="E961" s="289"/>
      <c r="F961" s="289"/>
      <c r="G961" s="289"/>
      <c r="H961" s="289"/>
      <c r="I961" s="289"/>
      <c r="J961" s="289"/>
      <c r="K961" s="289"/>
      <c r="L961" s="289"/>
      <c r="M961" s="289"/>
      <c r="N961" s="289"/>
      <c r="O961" s="289"/>
      <c r="P961" s="289"/>
      <c r="Q961" s="290"/>
      <c r="R961" s="295" t="s">
        <v>14</v>
      </c>
      <c r="S961" s="296"/>
      <c r="T961" s="297" t="s">
        <v>273</v>
      </c>
      <c r="U961" s="298"/>
      <c r="V961" s="298"/>
      <c r="W961" s="298"/>
      <c r="X961" s="298"/>
      <c r="Y961" s="299"/>
    </row>
    <row r="962" spans="1:25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  <c r="Y962" s="5"/>
    </row>
    <row r="963" spans="1:25" ht="21.75" customHeight="1" x14ac:dyDescent="0.25">
      <c r="A963" s="264" t="s">
        <v>15</v>
      </c>
      <c r="B963" s="261" t="s">
        <v>16</v>
      </c>
      <c r="C963" s="263"/>
      <c r="D963" s="278" t="s">
        <v>17</v>
      </c>
      <c r="E963" s="280" t="s">
        <v>18</v>
      </c>
      <c r="F963" s="300" t="s">
        <v>19</v>
      </c>
      <c r="G963" s="278" t="s">
        <v>20</v>
      </c>
      <c r="H963" s="280" t="s">
        <v>21</v>
      </c>
      <c r="I963" s="280" t="s">
        <v>22</v>
      </c>
      <c r="J963" s="280"/>
      <c r="K963" s="261" t="s">
        <v>23</v>
      </c>
      <c r="L963" s="262"/>
      <c r="M963" s="262"/>
      <c r="N963" s="262"/>
      <c r="O963" s="262"/>
      <c r="P963" s="263"/>
      <c r="Q963" s="284" t="s">
        <v>24</v>
      </c>
      <c r="R963" s="284"/>
      <c r="S963" s="284" t="s">
        <v>25</v>
      </c>
      <c r="T963" s="284"/>
      <c r="U963" s="301" t="s">
        <v>26</v>
      </c>
      <c r="V963" s="221" t="s">
        <v>27</v>
      </c>
      <c r="W963" s="221" t="s">
        <v>27</v>
      </c>
      <c r="X963" s="221" t="s">
        <v>27</v>
      </c>
      <c r="Y963" s="303" t="s">
        <v>28</v>
      </c>
    </row>
    <row r="964" spans="1:25" ht="24" x14ac:dyDescent="0.25">
      <c r="A964" s="264"/>
      <c r="B964" s="132" t="s">
        <v>29</v>
      </c>
      <c r="C964" s="132" t="s">
        <v>30</v>
      </c>
      <c r="D964" s="279"/>
      <c r="E964" s="280"/>
      <c r="F964" s="300"/>
      <c r="G964" s="279"/>
      <c r="H964" s="280"/>
      <c r="I964" s="129" t="s">
        <v>31</v>
      </c>
      <c r="J964" s="10" t="s">
        <v>32</v>
      </c>
      <c r="K964" s="269" t="s">
        <v>33</v>
      </c>
      <c r="L964" s="270"/>
      <c r="M964" s="286"/>
      <c r="N964" s="269" t="s">
        <v>34</v>
      </c>
      <c r="O964" s="270"/>
      <c r="P964" s="286"/>
      <c r="Q964" s="27" t="s">
        <v>35</v>
      </c>
      <c r="R964" s="27" t="s">
        <v>36</v>
      </c>
      <c r="S964" s="27" t="s">
        <v>123</v>
      </c>
      <c r="T964" s="27" t="s">
        <v>124</v>
      </c>
      <c r="U964" s="302"/>
      <c r="V964" s="220" t="s">
        <v>37</v>
      </c>
      <c r="W964" s="220" t="s">
        <v>38</v>
      </c>
      <c r="X964" s="220" t="s">
        <v>39</v>
      </c>
      <c r="Y964" s="304"/>
    </row>
    <row r="965" spans="1:25" ht="24" x14ac:dyDescent="0.25">
      <c r="A965" s="128"/>
      <c r="B965" s="132"/>
      <c r="C965" s="132"/>
      <c r="D965" s="131"/>
      <c r="E965" s="132"/>
      <c r="F965" s="133"/>
      <c r="G965" s="131"/>
      <c r="H965" s="132"/>
      <c r="I965" s="129"/>
      <c r="J965" s="10"/>
      <c r="K965" s="132" t="s">
        <v>40</v>
      </c>
      <c r="L965" s="132" t="s">
        <v>41</v>
      </c>
      <c r="M965" s="132" t="s">
        <v>42</v>
      </c>
      <c r="N965" s="132" t="s">
        <v>40</v>
      </c>
      <c r="O965" s="132" t="s">
        <v>41</v>
      </c>
      <c r="P965" s="132" t="s">
        <v>42</v>
      </c>
      <c r="Q965" s="132"/>
      <c r="R965" s="132"/>
      <c r="S965" s="132"/>
      <c r="T965" s="132"/>
      <c r="U965" s="131"/>
      <c r="V965" s="14"/>
      <c r="W965" s="14"/>
      <c r="X965" s="14"/>
      <c r="Y965" s="134"/>
    </row>
    <row r="966" spans="1:25" x14ac:dyDescent="0.25">
      <c r="A966" s="16">
        <v>1</v>
      </c>
      <c r="B966" s="16"/>
      <c r="C966" s="17"/>
      <c r="D966" s="17"/>
      <c r="E966" s="17"/>
      <c r="F966" s="18"/>
      <c r="G966" s="16"/>
      <c r="H966" s="18"/>
      <c r="I966" s="18"/>
      <c r="J966" s="18"/>
      <c r="K966" s="19"/>
      <c r="L966" s="19"/>
      <c r="M966" s="19"/>
      <c r="N966" s="19"/>
      <c r="O966" s="19"/>
      <c r="P966" s="19"/>
      <c r="Q966" s="20"/>
      <c r="R966" s="16"/>
      <c r="S966" s="21"/>
      <c r="T966" s="21"/>
      <c r="U966" s="22"/>
      <c r="V966" s="23">
        <f>IFERROR((J966/I966)*100,0)</f>
        <v>0</v>
      </c>
      <c r="W966" s="23">
        <f>IFERROR((S966/T966)*100,0)</f>
        <v>0</v>
      </c>
      <c r="X966" s="23">
        <f>IFERROR(((N966+O966+P966)/(K966+L966+M966))*100,0)</f>
        <v>0</v>
      </c>
      <c r="Y966" s="24"/>
    </row>
    <row r="967" spans="1:25" x14ac:dyDescent="0.25">
      <c r="A967" s="16">
        <v>2</v>
      </c>
      <c r="B967" s="16"/>
      <c r="C967" s="17"/>
      <c r="D967" s="17"/>
      <c r="E967" s="17"/>
      <c r="F967" s="18"/>
      <c r="G967" s="16"/>
      <c r="H967" s="18"/>
      <c r="I967" s="18"/>
      <c r="J967" s="18"/>
      <c r="K967" s="19"/>
      <c r="L967" s="19"/>
      <c r="M967" s="19"/>
      <c r="N967" s="19"/>
      <c r="O967" s="19"/>
      <c r="P967" s="19"/>
      <c r="Q967" s="20"/>
      <c r="R967" s="16"/>
      <c r="S967" s="21"/>
      <c r="T967" s="21"/>
      <c r="U967" s="22"/>
      <c r="V967" s="23">
        <f>IFERROR((J967/I967)*100,0)</f>
        <v>0</v>
      </c>
      <c r="W967" s="23">
        <f>IFERROR((S967/T967)*100,0)</f>
        <v>0</v>
      </c>
      <c r="X967" s="23">
        <f>IFERROR(((N967+O967+P967)/(K967+L967+M967))*100,0)</f>
        <v>0</v>
      </c>
      <c r="Y967" s="24"/>
    </row>
    <row r="968" spans="1:25" x14ac:dyDescent="0.25">
      <c r="A968" s="16">
        <v>3</v>
      </c>
      <c r="B968" s="16"/>
      <c r="C968" s="17"/>
      <c r="D968" s="17"/>
      <c r="E968" s="17"/>
      <c r="F968" s="18"/>
      <c r="G968" s="16"/>
      <c r="H968" s="18"/>
      <c r="I968" s="18"/>
      <c r="J968" s="18"/>
      <c r="K968" s="19"/>
      <c r="L968" s="19"/>
      <c r="M968" s="19"/>
      <c r="N968" s="19"/>
      <c r="O968" s="19"/>
      <c r="P968" s="19"/>
      <c r="Q968" s="20"/>
      <c r="R968" s="16"/>
      <c r="S968" s="21"/>
      <c r="T968" s="21"/>
      <c r="U968" s="22"/>
      <c r="V968" s="23">
        <f>IFERROR((J968/I968)*100,0)</f>
        <v>0</v>
      </c>
      <c r="W968" s="23">
        <f>IFERROR((S968/T968)*100,0)</f>
        <v>0</v>
      </c>
      <c r="X968" s="23">
        <f>IFERROR(((N968+O968+P968)/(K968+L968+M968))*100,0)</f>
        <v>0</v>
      </c>
      <c r="Y968" s="24"/>
    </row>
    <row r="969" spans="1:25" x14ac:dyDescent="0.25">
      <c r="A969" s="25"/>
      <c r="B969" s="25"/>
      <c r="C969" s="26"/>
      <c r="D969" s="132" t="s">
        <v>43</v>
      </c>
      <c r="E969" s="132"/>
      <c r="F969" s="27"/>
      <c r="G969" s="25"/>
      <c r="H969" s="27"/>
      <c r="I969" s="27"/>
      <c r="J969" s="27"/>
      <c r="K969" s="28">
        <f t="shared" ref="K969:P969" si="84">K966+K967+K968</f>
        <v>0</v>
      </c>
      <c r="L969" s="28">
        <f t="shared" si="84"/>
        <v>0</v>
      </c>
      <c r="M969" s="28">
        <f t="shared" si="84"/>
        <v>0</v>
      </c>
      <c r="N969" s="28">
        <f t="shared" si="84"/>
        <v>0</v>
      </c>
      <c r="O969" s="28">
        <f t="shared" si="84"/>
        <v>0</v>
      </c>
      <c r="P969" s="28">
        <f t="shared" si="84"/>
        <v>0</v>
      </c>
      <c r="Q969" s="29"/>
      <c r="R969" s="25"/>
      <c r="S969" s="30"/>
      <c r="T969" s="30"/>
      <c r="U969" s="31"/>
      <c r="V969" s="31">
        <v>0</v>
      </c>
      <c r="W969" s="31">
        <v>0</v>
      </c>
      <c r="X969" s="31">
        <v>0</v>
      </c>
      <c r="Y969" s="25"/>
    </row>
    <row r="970" spans="1:25" x14ac:dyDescent="0.25">
      <c r="A970" s="16">
        <v>4</v>
      </c>
      <c r="B970" s="16"/>
      <c r="C970" s="17"/>
      <c r="D970" s="17"/>
      <c r="E970" s="17"/>
      <c r="F970" s="18"/>
      <c r="G970" s="16"/>
      <c r="H970" s="18"/>
      <c r="I970" s="18"/>
      <c r="J970" s="18"/>
      <c r="K970" s="19"/>
      <c r="L970" s="19"/>
      <c r="M970" s="19"/>
      <c r="N970" s="19"/>
      <c r="O970" s="19"/>
      <c r="P970" s="19"/>
      <c r="Q970" s="20"/>
      <c r="R970" s="16"/>
      <c r="S970" s="21"/>
      <c r="T970" s="21"/>
      <c r="U970" s="22"/>
      <c r="V970" s="23">
        <f>IFERROR((J970/I970)*100,0)</f>
        <v>0</v>
      </c>
      <c r="W970" s="23">
        <f>IFERROR((S970/T970)*100,0)</f>
        <v>0</v>
      </c>
      <c r="X970" s="23">
        <f>IFERROR(((N970+O970+P970)/(K970+L970+M970))*100,0)</f>
        <v>0</v>
      </c>
      <c r="Y970" s="24"/>
    </row>
    <row r="971" spans="1:25" x14ac:dyDescent="0.25">
      <c r="A971" s="16">
        <v>5</v>
      </c>
      <c r="B971" s="16"/>
      <c r="C971" s="16"/>
      <c r="D971" s="17"/>
      <c r="E971" s="17"/>
      <c r="F971" s="18"/>
      <c r="G971" s="16"/>
      <c r="H971" s="18"/>
      <c r="I971" s="18"/>
      <c r="J971" s="18"/>
      <c r="K971" s="19"/>
      <c r="L971" s="19"/>
      <c r="M971" s="19"/>
      <c r="N971" s="19"/>
      <c r="O971" s="19"/>
      <c r="P971" s="19"/>
      <c r="Q971" s="20"/>
      <c r="R971" s="16"/>
      <c r="S971" s="21"/>
      <c r="T971" s="16"/>
      <c r="U971" s="16"/>
      <c r="V971" s="23">
        <f>IFERROR((J971/I971)*100,0)</f>
        <v>0</v>
      </c>
      <c r="W971" s="23">
        <f>IFERROR((S971/T971)*100,0)</f>
        <v>0</v>
      </c>
      <c r="X971" s="23">
        <f>IFERROR(((N971+O971+P971)/(K971+L971+M971))*100,0)</f>
        <v>0</v>
      </c>
      <c r="Y971" s="24"/>
    </row>
    <row r="972" spans="1:25" x14ac:dyDescent="0.25">
      <c r="A972" s="16">
        <v>6</v>
      </c>
      <c r="B972" s="16"/>
      <c r="C972" s="16"/>
      <c r="D972" s="17"/>
      <c r="E972" s="17"/>
      <c r="F972" s="18"/>
      <c r="G972" s="16"/>
      <c r="H972" s="18"/>
      <c r="I972" s="18"/>
      <c r="J972" s="18"/>
      <c r="K972" s="19"/>
      <c r="L972" s="19"/>
      <c r="M972" s="19"/>
      <c r="N972" s="19"/>
      <c r="O972" s="19"/>
      <c r="P972" s="19"/>
      <c r="Q972" s="32"/>
      <c r="R972" s="33"/>
      <c r="S972" s="34"/>
      <c r="T972" s="34"/>
      <c r="U972" s="35"/>
      <c r="V972" s="23">
        <f>IFERROR((J972/I972)*100,0)</f>
        <v>0</v>
      </c>
      <c r="W972" s="23">
        <f>IFERROR((S972/T972)*100,0)</f>
        <v>0</v>
      </c>
      <c r="X972" s="23">
        <f>IFERROR(((N972+O972+P972)/(K972+L972+M972))*100,0)</f>
        <v>0</v>
      </c>
      <c r="Y972" s="24"/>
    </row>
    <row r="973" spans="1:25" x14ac:dyDescent="0.25">
      <c r="A973" s="25"/>
      <c r="B973" s="25"/>
      <c r="C973" s="25"/>
      <c r="D973" s="132" t="s">
        <v>43</v>
      </c>
      <c r="E973" s="132"/>
      <c r="F973" s="27"/>
      <c r="G973" s="25"/>
      <c r="H973" s="27"/>
      <c r="I973" s="27"/>
      <c r="J973" s="27"/>
      <c r="K973" s="28">
        <f t="shared" ref="K973:P973" si="85">K970+K971+K972</f>
        <v>0</v>
      </c>
      <c r="L973" s="28">
        <f t="shared" si="85"/>
        <v>0</v>
      </c>
      <c r="M973" s="28">
        <f t="shared" si="85"/>
        <v>0</v>
      </c>
      <c r="N973" s="28">
        <f t="shared" si="85"/>
        <v>0</v>
      </c>
      <c r="O973" s="28">
        <f t="shared" si="85"/>
        <v>0</v>
      </c>
      <c r="P973" s="28">
        <f t="shared" si="85"/>
        <v>0</v>
      </c>
      <c r="Q973" s="32"/>
      <c r="R973" s="33"/>
      <c r="S973" s="34"/>
      <c r="T973" s="34"/>
      <c r="U973" s="35"/>
      <c r="V973" s="23">
        <f>IFERROR((J973/I973)*100,0)</f>
        <v>0</v>
      </c>
      <c r="W973" s="23">
        <f>IFERROR((S973/T973)*100,0)</f>
        <v>0</v>
      </c>
      <c r="X973" s="23">
        <f>IFERROR(((N973+O973+P973)/(K973+L973+M973))*100,0)</f>
        <v>0</v>
      </c>
      <c r="Y973" s="24"/>
    </row>
    <row r="974" spans="1:25" x14ac:dyDescent="0.25">
      <c r="A974" s="259" t="s">
        <v>44</v>
      </c>
      <c r="B974" s="259"/>
      <c r="C974" s="259"/>
      <c r="D974" s="259"/>
      <c r="E974" s="259"/>
      <c r="F974" s="259"/>
      <c r="G974" s="259"/>
      <c r="H974" s="259"/>
      <c r="I974" s="125"/>
      <c r="J974" s="125"/>
      <c r="K974" s="37">
        <f t="shared" ref="K974:P974" si="86">K969+K973</f>
        <v>0</v>
      </c>
      <c r="L974" s="37">
        <f t="shared" si="86"/>
        <v>0</v>
      </c>
      <c r="M974" s="37">
        <f t="shared" si="86"/>
        <v>0</v>
      </c>
      <c r="N974" s="37">
        <f t="shared" si="86"/>
        <v>0</v>
      </c>
      <c r="O974" s="37">
        <f t="shared" si="86"/>
        <v>0</v>
      </c>
      <c r="P974" s="37">
        <f t="shared" si="86"/>
        <v>0</v>
      </c>
      <c r="Q974" s="275"/>
      <c r="R974" s="275"/>
      <c r="S974" s="275"/>
      <c r="T974" s="275"/>
      <c r="U974" s="275"/>
      <c r="V974" s="275"/>
      <c r="W974" s="275"/>
      <c r="X974" s="275"/>
      <c r="Y974" s="275"/>
    </row>
    <row r="975" spans="1:25" x14ac:dyDescent="0.25">
      <c r="A975" s="38"/>
      <c r="B975" s="38"/>
      <c r="C975" s="38"/>
      <c r="D975" s="38"/>
      <c r="E975" s="38"/>
      <c r="F975" s="38"/>
      <c r="G975" s="38"/>
      <c r="H975" s="38"/>
      <c r="I975" s="38"/>
      <c r="J975" s="38"/>
      <c r="K975" s="38"/>
      <c r="L975" s="39"/>
      <c r="M975" s="39"/>
    </row>
    <row r="976" spans="1:25" x14ac:dyDescent="0.25">
      <c r="A976" s="39"/>
      <c r="B976" s="39"/>
      <c r="C976" s="39"/>
      <c r="D976" s="39"/>
      <c r="E976" s="39"/>
      <c r="F976" s="39"/>
      <c r="G976" s="39"/>
      <c r="H976" s="39"/>
      <c r="I976" s="39"/>
      <c r="J976" s="39"/>
      <c r="K976" s="39"/>
      <c r="L976" s="39"/>
      <c r="M976" s="39"/>
      <c r="N976" s="39"/>
      <c r="O976" s="39"/>
      <c r="P976" s="39"/>
    </row>
    <row r="977" spans="1:25" x14ac:dyDescent="0.25">
      <c r="A977" s="276" t="s">
        <v>45</v>
      </c>
      <c r="B977" s="276"/>
      <c r="C977" s="276"/>
      <c r="D977" s="276"/>
      <c r="E977" s="276"/>
      <c r="F977" s="276"/>
      <c r="G977" s="276"/>
      <c r="H977" s="276"/>
      <c r="I977" s="276"/>
      <c r="J977" s="276"/>
      <c r="K977" s="276"/>
      <c r="L977" s="276"/>
      <c r="M977" s="276"/>
      <c r="N977" s="276"/>
      <c r="O977" s="276"/>
      <c r="P977" s="276"/>
      <c r="Q977" s="276"/>
      <c r="R977" s="276"/>
      <c r="S977" s="276"/>
      <c r="T977" s="276"/>
      <c r="U977" s="276"/>
      <c r="V977" s="276"/>
      <c r="W977" s="276"/>
      <c r="X977" s="276"/>
      <c r="Y977" s="276"/>
    </row>
    <row r="978" spans="1:25" x14ac:dyDescent="0.25">
      <c r="A978" s="277"/>
      <c r="B978" s="277"/>
      <c r="C978" s="277"/>
      <c r="D978" s="277"/>
      <c r="E978" s="277"/>
      <c r="F978" s="277"/>
      <c r="G978" s="277"/>
      <c r="H978" s="277"/>
      <c r="I978" s="277"/>
      <c r="J978" s="277"/>
      <c r="K978" s="277"/>
      <c r="L978" s="277"/>
      <c r="M978" s="277"/>
      <c r="N978" s="277"/>
      <c r="O978" s="277"/>
      <c r="P978" s="277"/>
      <c r="Q978" s="277"/>
      <c r="R978" s="277"/>
      <c r="S978" s="277"/>
      <c r="T978" s="277"/>
      <c r="U978" s="277"/>
      <c r="V978" s="277"/>
      <c r="W978" s="277"/>
      <c r="X978" s="277"/>
      <c r="Y978" s="277"/>
    </row>
    <row r="979" spans="1:25" ht="21" customHeight="1" x14ac:dyDescent="0.25">
      <c r="A979" s="264" t="s">
        <v>15</v>
      </c>
      <c r="B979" s="278" t="s">
        <v>46</v>
      </c>
      <c r="C979" s="264" t="s">
        <v>47</v>
      </c>
      <c r="D979" s="264"/>
      <c r="E979" s="280" t="s">
        <v>18</v>
      </c>
      <c r="F979" s="278" t="s">
        <v>20</v>
      </c>
      <c r="G979" s="280" t="s">
        <v>48</v>
      </c>
      <c r="H979" s="280" t="s">
        <v>22</v>
      </c>
      <c r="I979" s="280"/>
      <c r="J979" s="261" t="s">
        <v>23</v>
      </c>
      <c r="K979" s="262"/>
      <c r="L979" s="262"/>
      <c r="M979" s="262"/>
      <c r="N979" s="262"/>
      <c r="O979" s="263"/>
      <c r="P979" s="281" t="s">
        <v>49</v>
      </c>
      <c r="Q979" s="282"/>
      <c r="R979" s="283" t="s">
        <v>50</v>
      </c>
      <c r="S979" s="283"/>
      <c r="T979" s="284" t="s">
        <v>26</v>
      </c>
      <c r="U979" s="221" t="s">
        <v>27</v>
      </c>
      <c r="V979" s="221" t="s">
        <v>27</v>
      </c>
      <c r="W979" s="221" t="s">
        <v>27</v>
      </c>
      <c r="X979" s="285" t="s">
        <v>28</v>
      </c>
      <c r="Y979" s="40"/>
    </row>
    <row r="980" spans="1:25" ht="36" x14ac:dyDescent="0.25">
      <c r="A980" s="264"/>
      <c r="B980" s="279"/>
      <c r="C980" s="264"/>
      <c r="D980" s="264"/>
      <c r="E980" s="280"/>
      <c r="F980" s="279"/>
      <c r="G980" s="280"/>
      <c r="H980" s="129" t="s">
        <v>31</v>
      </c>
      <c r="I980" s="10" t="s">
        <v>32</v>
      </c>
      <c r="J980" s="269" t="s">
        <v>51</v>
      </c>
      <c r="K980" s="270"/>
      <c r="L980" s="286"/>
      <c r="M980" s="269" t="s">
        <v>34</v>
      </c>
      <c r="N980" s="270"/>
      <c r="O980" s="286"/>
      <c r="P980" s="27" t="s">
        <v>35</v>
      </c>
      <c r="Q980" s="27" t="s">
        <v>36</v>
      </c>
      <c r="R980" s="27" t="s">
        <v>123</v>
      </c>
      <c r="S980" s="27" t="s">
        <v>124</v>
      </c>
      <c r="T980" s="284"/>
      <c r="U980" s="220" t="s">
        <v>37</v>
      </c>
      <c r="V980" s="220" t="s">
        <v>38</v>
      </c>
      <c r="W980" s="220" t="s">
        <v>39</v>
      </c>
      <c r="X980" s="285"/>
      <c r="Y980" s="40"/>
    </row>
    <row r="981" spans="1:25" ht="24" x14ac:dyDescent="0.25">
      <c r="A981" s="128"/>
      <c r="B981" s="131"/>
      <c r="C981" s="71"/>
      <c r="D981" s="72"/>
      <c r="E981" s="130"/>
      <c r="F981" s="131"/>
      <c r="G981" s="132"/>
      <c r="H981" s="41"/>
      <c r="I981" s="10"/>
      <c r="J981" s="132" t="s">
        <v>40</v>
      </c>
      <c r="K981" s="132" t="s">
        <v>41</v>
      </c>
      <c r="L981" s="132" t="s">
        <v>42</v>
      </c>
      <c r="M981" s="132" t="s">
        <v>40</v>
      </c>
      <c r="N981" s="132" t="s">
        <v>41</v>
      </c>
      <c r="O981" s="132" t="s">
        <v>42</v>
      </c>
      <c r="P981" s="132"/>
      <c r="Q981" s="132"/>
      <c r="R981" s="132"/>
      <c r="S981" s="132"/>
      <c r="T981" s="132"/>
      <c r="U981" s="14"/>
      <c r="V981" s="14"/>
      <c r="W981" s="14"/>
      <c r="X981" s="133"/>
      <c r="Y981" s="40"/>
    </row>
    <row r="982" spans="1:25" ht="31.5" customHeight="1" x14ac:dyDescent="0.25">
      <c r="A982" s="16">
        <v>1</v>
      </c>
      <c r="B982" s="42" t="s">
        <v>75</v>
      </c>
      <c r="C982" s="247" t="s">
        <v>189</v>
      </c>
      <c r="D982" s="329"/>
      <c r="E982" s="18" t="s">
        <v>190</v>
      </c>
      <c r="F982" s="158" t="s">
        <v>54</v>
      </c>
      <c r="G982" s="157" t="s">
        <v>54</v>
      </c>
      <c r="H982" s="18">
        <v>440</v>
      </c>
      <c r="I982" s="18">
        <v>440</v>
      </c>
      <c r="J982" s="19">
        <v>51298.57</v>
      </c>
      <c r="K982" s="19"/>
      <c r="L982" s="19"/>
      <c r="M982" s="19">
        <v>51298.57</v>
      </c>
      <c r="N982" s="19"/>
      <c r="O982" s="20"/>
      <c r="P982" s="23">
        <f>IFERROR((I982/H982)*100,0)</f>
        <v>100</v>
      </c>
      <c r="Q982" s="23">
        <f>IFERROR((M982/J982)*100,0)</f>
        <v>100</v>
      </c>
      <c r="R982" s="21">
        <v>44470</v>
      </c>
      <c r="S982" s="21">
        <v>44561</v>
      </c>
      <c r="T982" s="22">
        <v>290</v>
      </c>
      <c r="U982" s="23">
        <f t="shared" ref="U982" si="87">IFERROR((I982/H982)*100,0)</f>
        <v>100</v>
      </c>
      <c r="V982" s="23">
        <f t="shared" ref="V982" si="88">IFERROR((Q982/P982)*100,0)</f>
        <v>100</v>
      </c>
      <c r="W982" s="23">
        <f t="shared" ref="W982" si="89">IFERROR((M982/J982)*100,0)</f>
        <v>100</v>
      </c>
      <c r="X982" s="24"/>
      <c r="Y982" s="40"/>
    </row>
    <row r="983" spans="1:25" ht="15" customHeight="1" x14ac:dyDescent="0.25">
      <c r="A983" s="16"/>
      <c r="B983" s="42"/>
      <c r="C983" s="336"/>
      <c r="D983" s="257"/>
      <c r="E983" s="44"/>
      <c r="F983" s="124"/>
      <c r="G983" s="123"/>
      <c r="H983" s="44"/>
      <c r="I983" s="44"/>
      <c r="J983" s="19"/>
      <c r="K983" s="19"/>
      <c r="L983" s="19"/>
      <c r="M983" s="19"/>
      <c r="N983" s="20"/>
      <c r="O983" s="20"/>
      <c r="P983" s="20"/>
      <c r="Q983" s="16"/>
      <c r="R983" s="21"/>
      <c r="S983" s="21"/>
      <c r="T983" s="22"/>
      <c r="U983" s="23"/>
      <c r="V983" s="23"/>
      <c r="W983" s="23"/>
      <c r="X983" s="24"/>
      <c r="Y983" s="40"/>
    </row>
    <row r="984" spans="1:25" ht="23.25" customHeight="1" x14ac:dyDescent="0.25">
      <c r="A984" s="16"/>
      <c r="B984" s="42"/>
      <c r="C984" s="257"/>
      <c r="D984" s="258"/>
      <c r="E984" s="87"/>
      <c r="F984" s="124"/>
      <c r="G984" s="123"/>
      <c r="H984" s="135"/>
      <c r="I984" s="135"/>
      <c r="J984" s="19"/>
      <c r="K984" s="19"/>
      <c r="L984" s="19"/>
      <c r="M984" s="19"/>
      <c r="N984" s="20"/>
      <c r="O984" s="20"/>
      <c r="P984" s="20"/>
      <c r="Q984" s="16"/>
      <c r="R984" s="21"/>
      <c r="S984" s="21"/>
      <c r="T984" s="22"/>
      <c r="U984" s="23"/>
      <c r="V984" s="23"/>
      <c r="W984" s="23"/>
      <c r="X984" s="24"/>
      <c r="Y984" s="40"/>
    </row>
    <row r="985" spans="1:25" x14ac:dyDescent="0.25">
      <c r="A985" s="259" t="s">
        <v>44</v>
      </c>
      <c r="B985" s="259"/>
      <c r="C985" s="260"/>
      <c r="D985" s="260"/>
      <c r="E985" s="48"/>
      <c r="F985" s="118"/>
      <c r="G985" s="46"/>
      <c r="H985" s="48"/>
      <c r="I985" s="46"/>
      <c r="J985" s="28">
        <f>J984+J983+J982</f>
        <v>51298.57</v>
      </c>
      <c r="K985" s="28"/>
      <c r="L985" s="28"/>
      <c r="M985" s="28">
        <f>M984+M983+M982</f>
        <v>51298.57</v>
      </c>
      <c r="N985" s="49"/>
      <c r="O985" s="49"/>
      <c r="P985" s="49"/>
      <c r="Q985" s="49"/>
      <c r="R985" s="49"/>
      <c r="S985" s="49"/>
      <c r="T985" s="49"/>
      <c r="U985" s="49"/>
      <c r="V985" s="49"/>
      <c r="W985" s="49"/>
      <c r="X985" s="49"/>
      <c r="Y985" s="40"/>
    </row>
    <row r="986" spans="1:25" x14ac:dyDescent="0.25">
      <c r="B986" s="50"/>
      <c r="U986" s="51"/>
      <c r="V986" s="51"/>
      <c r="W986" s="51"/>
      <c r="X986" s="51"/>
      <c r="Y986" s="52"/>
    </row>
    <row r="987" spans="1:25" x14ac:dyDescent="0.25">
      <c r="B987" s="84"/>
      <c r="U987" s="51"/>
      <c r="V987" s="51"/>
      <c r="W987" s="51"/>
      <c r="X987" s="51"/>
      <c r="Y987" s="52"/>
    </row>
    <row r="988" spans="1:25" ht="16.5" x14ac:dyDescent="0.3">
      <c r="A988" s="53"/>
      <c r="B988" s="84"/>
      <c r="D988" s="261" t="s">
        <v>55</v>
      </c>
      <c r="E988" s="262"/>
      <c r="F988" s="262"/>
      <c r="G988" s="262"/>
      <c r="H988" s="262"/>
      <c r="I988" s="262"/>
      <c r="J988" s="262"/>
      <c r="K988" s="262"/>
      <c r="L988" s="262"/>
      <c r="M988" s="262"/>
      <c r="N988" s="262"/>
      <c r="O988" s="262"/>
      <c r="P988" s="262"/>
      <c r="Q988" s="262"/>
      <c r="R988" s="262"/>
      <c r="S988" s="262"/>
      <c r="T988" s="263"/>
    </row>
    <row r="989" spans="1:25" ht="16.5" x14ac:dyDescent="0.3">
      <c r="A989" s="53"/>
      <c r="B989" s="84"/>
      <c r="D989" s="264" t="s">
        <v>56</v>
      </c>
      <c r="E989" s="264" t="s">
        <v>57</v>
      </c>
      <c r="F989" s="264"/>
      <c r="G989" s="264"/>
      <c r="H989" s="261"/>
      <c r="I989" s="265" t="s">
        <v>58</v>
      </c>
      <c r="J989" s="262"/>
      <c r="K989" s="266"/>
      <c r="L989" s="265" t="s">
        <v>59</v>
      </c>
      <c r="M989" s="262"/>
      <c r="N989" s="262"/>
      <c r="O989" s="267" t="s">
        <v>60</v>
      </c>
      <c r="P989" s="267"/>
      <c r="Q989" s="267"/>
      <c r="R989" s="267"/>
      <c r="S989" s="267"/>
      <c r="T989" s="268"/>
    </row>
    <row r="990" spans="1:25" x14ac:dyDescent="0.25">
      <c r="B990" s="84"/>
      <c r="D990" s="264"/>
      <c r="E990" s="264" t="s">
        <v>61</v>
      </c>
      <c r="F990" s="264"/>
      <c r="G990" s="269" t="s">
        <v>62</v>
      </c>
      <c r="H990" s="270"/>
      <c r="I990" s="54" t="s">
        <v>61</v>
      </c>
      <c r="J990" s="269" t="s">
        <v>62</v>
      </c>
      <c r="K990" s="271"/>
      <c r="L990" s="54" t="s">
        <v>61</v>
      </c>
      <c r="M990" s="269" t="s">
        <v>62</v>
      </c>
      <c r="N990" s="271"/>
      <c r="O990" s="272" t="s">
        <v>16</v>
      </c>
      <c r="P990" s="272"/>
      <c r="Q990" s="272"/>
      <c r="R990" s="55" t="s">
        <v>61</v>
      </c>
      <c r="S990" s="273" t="s">
        <v>62</v>
      </c>
      <c r="T990" s="273"/>
    </row>
    <row r="991" spans="1:25" x14ac:dyDescent="0.25">
      <c r="B991" s="84"/>
      <c r="D991" s="56" t="s">
        <v>63</v>
      </c>
      <c r="E991" s="228">
        <f t="shared" ref="E991:E1000" si="90">COUNTIFS(G966:G969,"O",B966:B969,"AGUA Y SANEAMIENTO")</f>
        <v>0</v>
      </c>
      <c r="F991" s="229"/>
      <c r="G991" s="230">
        <f t="shared" ref="G991:G996" si="91">SUMIFS(N959:N966,G959:G966,"O",B959:B966,"AGUA Y SANEAMIENTO")</f>
        <v>0</v>
      </c>
      <c r="H991" s="231"/>
      <c r="I991" s="57">
        <f>COUNTIFS(G957:G960,"A",B957:B960,"AGUA Y SANEAMIENTO")</f>
        <v>0</v>
      </c>
      <c r="J991" s="230">
        <f t="shared" ref="J991:J996" si="92">SUMIFS(N959:N966,G959:G966,"A",B959:B966,"AGUA Y SANEAMIENTO")</f>
        <v>0</v>
      </c>
      <c r="K991" s="232"/>
      <c r="L991" s="57">
        <f>COUNTIFS(G957:G960,"AC",B957:B960,"AGUA Y SANEAMIENTO")</f>
        <v>0</v>
      </c>
      <c r="M991" s="230">
        <f>SUMIFS(N960:N967,G960:G967,"AC",B960:B967,"AGUA Y SANEAMIENTO")</f>
        <v>0</v>
      </c>
      <c r="N991" s="232"/>
      <c r="O991" s="246" t="s">
        <v>64</v>
      </c>
      <c r="P991" s="247"/>
      <c r="Q991" s="247"/>
      <c r="R991" s="248">
        <f>COUNTIF(B980:B988,"FGP")</f>
        <v>1</v>
      </c>
      <c r="S991" s="250">
        <f>SUMIF(B980:B988,"FGP",M980:M988)</f>
        <v>51298.57</v>
      </c>
      <c r="T991" s="251"/>
    </row>
    <row r="992" spans="1:25" x14ac:dyDescent="0.25">
      <c r="B992" s="84"/>
      <c r="D992" s="56" t="s">
        <v>65</v>
      </c>
      <c r="E992" s="228">
        <f t="shared" si="90"/>
        <v>0</v>
      </c>
      <c r="F992" s="229"/>
      <c r="G992" s="230">
        <f t="shared" si="91"/>
        <v>0</v>
      </c>
      <c r="H992" s="231"/>
      <c r="I992" s="57">
        <f>COUNTIFS(G957:G960,"A",B957:B960,"EDUCACIÓN")</f>
        <v>0</v>
      </c>
      <c r="J992" s="230">
        <f t="shared" si="92"/>
        <v>0</v>
      </c>
      <c r="K992" s="232"/>
      <c r="L992" s="57">
        <f>COUNTIFS(G957:G960,"AC",B957:B960,"EDUCACIÓN")</f>
        <v>0</v>
      </c>
      <c r="M992" s="230">
        <f>SUMIFS(N956:N958,G956:G958,"AC",B956:B958,"AGUA Y SANEAMIENTO")</f>
        <v>0</v>
      </c>
      <c r="N992" s="232"/>
      <c r="O992" s="246"/>
      <c r="P992" s="247"/>
      <c r="Q992" s="247"/>
      <c r="R992" s="274"/>
      <c r="S992" s="254"/>
      <c r="T992" s="255"/>
    </row>
    <row r="993" spans="2:25" x14ac:dyDescent="0.25">
      <c r="D993" s="58" t="s">
        <v>66</v>
      </c>
      <c r="E993" s="228">
        <f t="shared" si="90"/>
        <v>0</v>
      </c>
      <c r="F993" s="229"/>
      <c r="G993" s="230">
        <f t="shared" si="91"/>
        <v>0</v>
      </c>
      <c r="H993" s="231"/>
      <c r="I993" s="57">
        <f>COUNTIFS(G957:G960,"A",B957:B960,"OTROS PROYECTOS")</f>
        <v>0</v>
      </c>
      <c r="J993" s="230">
        <f t="shared" si="92"/>
        <v>0</v>
      </c>
      <c r="K993" s="232"/>
      <c r="L993" s="57">
        <f>COUNTIFS(G957:G960,"AC",B957:B960,"OTROS PROYECTOS")</f>
        <v>0</v>
      </c>
      <c r="M993" s="230">
        <f>SUMIFS(N956:N959,G956:G959,"AC",B956:B959,"AGUA Y SANEAMIENTO")</f>
        <v>0</v>
      </c>
      <c r="N993" s="232"/>
      <c r="O993" s="246" t="s">
        <v>67</v>
      </c>
      <c r="P993" s="247"/>
      <c r="Q993" s="247"/>
      <c r="R993" s="248">
        <f>COUNTIF(B980:B988,"FORTAMUN")</f>
        <v>0</v>
      </c>
      <c r="S993" s="250">
        <f>SUMIF(B980:B988,"FORTAMUN",N980:N988)</f>
        <v>0</v>
      </c>
      <c r="T993" s="251"/>
    </row>
    <row r="994" spans="2:25" x14ac:dyDescent="0.25">
      <c r="D994" s="58" t="s">
        <v>68</v>
      </c>
      <c r="E994" s="228">
        <f t="shared" si="90"/>
        <v>0</v>
      </c>
      <c r="F994" s="229"/>
      <c r="G994" s="230">
        <f t="shared" si="91"/>
        <v>0</v>
      </c>
      <c r="H994" s="231"/>
      <c r="I994" s="57">
        <f>COUNTIFS(G957:G960,"A",B957:B960,"SALUD")</f>
        <v>0</v>
      </c>
      <c r="J994" s="230">
        <f t="shared" si="92"/>
        <v>0</v>
      </c>
      <c r="K994" s="232"/>
      <c r="L994" s="57">
        <f>COUNTIFS(G957:G960,"AC",B957:B960,"SALUD")</f>
        <v>0</v>
      </c>
      <c r="M994" s="230">
        <f>SUMIFS(N956:N960,G956:G960,"AC",B956:B960,"AGUA Y SANEAMIENTO")</f>
        <v>0</v>
      </c>
      <c r="N994" s="232"/>
      <c r="O994" s="246"/>
      <c r="P994" s="247"/>
      <c r="Q994" s="247"/>
      <c r="R994" s="249"/>
      <c r="S994" s="252"/>
      <c r="T994" s="253"/>
    </row>
    <row r="995" spans="2:25" x14ac:dyDescent="0.25">
      <c r="D995" s="58" t="s">
        <v>69</v>
      </c>
      <c r="E995" s="228">
        <f t="shared" si="90"/>
        <v>0</v>
      </c>
      <c r="F995" s="229"/>
      <c r="G995" s="230">
        <f t="shared" si="91"/>
        <v>0</v>
      </c>
      <c r="H995" s="231"/>
      <c r="I995" s="57">
        <f>COUNTIFS(G957:G960,"A",B957:B960,"URBANIZACIÓN")</f>
        <v>0</v>
      </c>
      <c r="J995" s="230">
        <f t="shared" si="92"/>
        <v>0</v>
      </c>
      <c r="K995" s="232"/>
      <c r="L995" s="57">
        <f>COUNTIFS(G957:G960,"AC",B957:B960,"URBANIZACIÓN")</f>
        <v>0</v>
      </c>
      <c r="M995" s="230">
        <f>SUMIFS(N956:N961,G956:G961,"AC",B956:B961,"AGUA Y SANEAMIENTO")</f>
        <v>0</v>
      </c>
      <c r="N995" s="232"/>
      <c r="O995" s="246"/>
      <c r="P995" s="247"/>
      <c r="Q995" s="247"/>
      <c r="R995" s="249"/>
      <c r="S995" s="254"/>
      <c r="T995" s="255"/>
    </row>
    <row r="996" spans="2:25" x14ac:dyDescent="0.25">
      <c r="D996" s="58" t="s">
        <v>70</v>
      </c>
      <c r="E996" s="228">
        <f t="shared" si="90"/>
        <v>0</v>
      </c>
      <c r="F996" s="229"/>
      <c r="G996" s="230">
        <f t="shared" si="91"/>
        <v>0</v>
      </c>
      <c r="H996" s="231"/>
      <c r="I996" s="57">
        <f>COUNTIFS(G957:G960,"A",B957:B960,"VIVIENDA")</f>
        <v>0</v>
      </c>
      <c r="J996" s="230">
        <f t="shared" si="92"/>
        <v>0</v>
      </c>
      <c r="K996" s="232"/>
      <c r="L996" s="57">
        <f>COUNTIFS(G957:G960,"AC",B957:B960,"VIVIENDA")</f>
        <v>0</v>
      </c>
      <c r="M996" s="230">
        <f>SUMIFS(N956:N966,G956:G966,"AC",B956:B966,"AGUA Y SANEAMIENTO")</f>
        <v>0</v>
      </c>
      <c r="N996" s="232"/>
      <c r="O996" s="243"/>
      <c r="P996" s="244"/>
      <c r="Q996" s="229"/>
      <c r="R996" s="59"/>
      <c r="S996" s="245"/>
      <c r="T996" s="245"/>
    </row>
    <row r="997" spans="2:25" x14ac:dyDescent="0.25">
      <c r="D997" s="60" t="s">
        <v>71</v>
      </c>
      <c r="E997" s="228">
        <f t="shared" si="90"/>
        <v>0</v>
      </c>
      <c r="F997" s="229"/>
      <c r="G997" s="230">
        <f>SUMIFS(N966:N972,G966:G972,"O",B966:B972,"AGUA Y SANEAMIENTO")</f>
        <v>0</v>
      </c>
      <c r="H997" s="231"/>
      <c r="I997" s="57">
        <f>COUNTIFS(G957:G960,"A",B957:B960,"PRODIM")</f>
        <v>0</v>
      </c>
      <c r="J997" s="230">
        <f>SUMIFS(N966:N972,G966:G972,"A",B966:B972,"AGUA Y SANEAMIENTO")</f>
        <v>0</v>
      </c>
      <c r="K997" s="232"/>
      <c r="L997" s="57">
        <f>COUNTIFS(G957:G960,"AC",B957:B960,"PRODIM")</f>
        <v>0</v>
      </c>
      <c r="M997" s="230">
        <f>SUMIFS(N957:N967,G957:G967,"AC",B957:B967,"AGUA Y SANEAMIENTO")</f>
        <v>0</v>
      </c>
      <c r="N997" s="232"/>
      <c r="O997" s="243"/>
      <c r="P997" s="244"/>
      <c r="Q997" s="229"/>
      <c r="R997" s="59"/>
      <c r="S997" s="245"/>
      <c r="T997" s="245"/>
    </row>
    <row r="998" spans="2:25" x14ac:dyDescent="0.25">
      <c r="D998" s="60" t="s">
        <v>72</v>
      </c>
      <c r="E998" s="228">
        <f t="shared" si="90"/>
        <v>0</v>
      </c>
      <c r="F998" s="229"/>
      <c r="G998" s="230">
        <f>SUMIFS(N967:N973,G967:G973,"O",B967:B973,"AGUA Y SANEAMIENTO")</f>
        <v>0</v>
      </c>
      <c r="H998" s="231"/>
      <c r="I998" s="57">
        <f>COUNTIFS(G957:G960,"A",B957:B960,"GASTOS INDIRECTOS")</f>
        <v>0</v>
      </c>
      <c r="J998" s="230">
        <f>SUMIFS(N967:N973,G967:G973,"A",B967:B973,"AGUA Y SANEAMIENTO")</f>
        <v>0</v>
      </c>
      <c r="K998" s="232"/>
      <c r="L998" s="57">
        <f>COUNTIFS(G957:G960,"AC",B957:B960,"GASTOS INDIRECTOS")</f>
        <v>0</v>
      </c>
      <c r="M998" s="230">
        <f>SUMIFS(N958:N968,G958:G968,"AC",B958:B968,"AGUA Y SANEAMIENTO")</f>
        <v>0</v>
      </c>
      <c r="N998" s="232"/>
      <c r="O998" s="243"/>
      <c r="P998" s="244"/>
      <c r="Q998" s="229"/>
      <c r="R998" s="59"/>
      <c r="S998" s="245"/>
      <c r="T998" s="245"/>
    </row>
    <row r="999" spans="2:25" ht="24" x14ac:dyDescent="0.25">
      <c r="D999" s="61" t="s">
        <v>64</v>
      </c>
      <c r="E999" s="228">
        <f t="shared" si="90"/>
        <v>0</v>
      </c>
      <c r="F999" s="229"/>
      <c r="G999" s="230">
        <f>SUMIFS(N968:N974,G968:G974,"O",B968:B974,"AGUA Y SANEAMIENTO")</f>
        <v>0</v>
      </c>
      <c r="H999" s="231"/>
      <c r="I999" s="57">
        <f>COUNTIFS(G957:G960,"A",B957:B960,"FGP")</f>
        <v>0</v>
      </c>
      <c r="J999" s="230">
        <f>SUMIFS(N968:N974,G968:G974,"A",B968:B974,"AGUA Y SANEAMIENTO")</f>
        <v>0</v>
      </c>
      <c r="K999" s="232"/>
      <c r="L999" s="57">
        <f>COUNTIFS(G957:G960,"AC",B957:B960,"FGP")</f>
        <v>0</v>
      </c>
      <c r="M999" s="230"/>
      <c r="N999" s="232"/>
      <c r="O999" s="243"/>
      <c r="P999" s="244"/>
      <c r="Q999" s="229"/>
      <c r="R999" s="59"/>
      <c r="S999" s="245"/>
      <c r="T999" s="245"/>
    </row>
    <row r="1000" spans="2:25" ht="24.75" thickBot="1" x14ac:dyDescent="0.3">
      <c r="D1000" s="62" t="s">
        <v>67</v>
      </c>
      <c r="E1000" s="228">
        <f t="shared" si="90"/>
        <v>0</v>
      </c>
      <c r="F1000" s="229"/>
      <c r="G1000" s="230">
        <f>SUMIFS(N969:N975,G969:G975,"O",B969:B975,"AGUA Y SANEAMIENTO")</f>
        <v>0</v>
      </c>
      <c r="H1000" s="231"/>
      <c r="I1000" s="63">
        <f>COUNTIFS(G957:G960,"A",B957:B960,"FORTAMUN")</f>
        <v>0</v>
      </c>
      <c r="J1000" s="230">
        <f>SUMIFS(N969:N975,G969:G975,"A",B969:B975,"AGUA Y SANEAMIENTO")</f>
        <v>0</v>
      </c>
      <c r="K1000" s="232"/>
      <c r="L1000" s="63">
        <f>COUNTIFS(G957:G960,"AC",B957:B960,"FORTAMUN")</f>
        <v>0</v>
      </c>
      <c r="M1000" s="230">
        <f>SUMIFS(N960:N970,G960:G970,"AC",B960:B970,"AGUA Y SANEAMIENTO")</f>
        <v>0</v>
      </c>
      <c r="N1000" s="232"/>
      <c r="O1000" s="233"/>
      <c r="P1000" s="234"/>
      <c r="Q1000" s="235"/>
      <c r="R1000" s="64"/>
      <c r="S1000" s="236"/>
      <c r="T1000" s="236"/>
    </row>
    <row r="1001" spans="2:25" ht="15.75" thickBot="1" x14ac:dyDescent="0.3">
      <c r="D1001" s="65" t="s">
        <v>73</v>
      </c>
      <c r="E1001" s="237">
        <f>SUBTOTAL(9,E991:F1000)</f>
        <v>0</v>
      </c>
      <c r="F1001" s="238"/>
      <c r="G1001" s="239">
        <f>SUBTOTAL(9,G991:H1000)</f>
        <v>0</v>
      </c>
      <c r="H1001" s="240"/>
      <c r="I1001" s="66">
        <f>SUBTOTAL(9,I991:I1000)</f>
        <v>0</v>
      </c>
      <c r="J1001" s="239">
        <f>SUBTOTAL(9,J991:K1000)</f>
        <v>0</v>
      </c>
      <c r="K1001" s="240"/>
      <c r="L1001" s="67">
        <f>SUBTOTAL(9,L991:L1000)</f>
        <v>0</v>
      </c>
      <c r="M1001" s="239">
        <f>SUBTOTAL(9,M991:N1000)</f>
        <v>0</v>
      </c>
      <c r="N1001" s="240"/>
      <c r="O1001" s="67"/>
      <c r="P1001" s="68"/>
      <c r="Q1001" s="69"/>
      <c r="R1001" s="70">
        <f>SUBTOTAL(9,R991:R1000)</f>
        <v>1</v>
      </c>
      <c r="S1001" s="239">
        <f>SUBTOTAL(9,S991:T1000)</f>
        <v>51298.57</v>
      </c>
      <c r="T1001" s="240"/>
    </row>
    <row r="1004" spans="2:25" x14ac:dyDescent="0.25">
      <c r="B1004" s="39"/>
      <c r="C1004" s="39"/>
      <c r="D1004" s="39"/>
      <c r="E1004" s="39"/>
      <c r="F1004" s="39"/>
      <c r="G1004" s="39"/>
      <c r="H1004" s="39"/>
      <c r="I1004" s="39"/>
      <c r="J1004" s="39"/>
      <c r="K1004" s="39"/>
      <c r="L1004" s="39"/>
      <c r="M1004" s="39"/>
      <c r="N1004" s="39"/>
      <c r="O1004" s="39"/>
      <c r="P1004" s="39"/>
      <c r="Q1004" s="39"/>
      <c r="R1004" s="39"/>
      <c r="S1004" s="39"/>
      <c r="T1004" s="39"/>
      <c r="U1004" s="39"/>
      <c r="V1004" s="39"/>
      <c r="W1004" s="39"/>
      <c r="X1004" s="39"/>
      <c r="Y1004" s="39"/>
    </row>
    <row r="1005" spans="2:25" x14ac:dyDescent="0.25">
      <c r="B1005" s="136"/>
      <c r="C1005" s="241"/>
      <c r="D1005" s="241"/>
      <c r="E1005" s="146"/>
      <c r="F1005" s="146"/>
      <c r="G1005" s="146"/>
      <c r="H1005" s="359"/>
      <c r="I1005" s="242"/>
      <c r="J1005" s="242"/>
      <c r="K1005" s="242"/>
      <c r="L1005" s="242"/>
      <c r="M1005" s="142"/>
      <c r="N1005" s="142"/>
      <c r="O1005" s="242"/>
      <c r="P1005" s="242"/>
      <c r="Q1005" s="242"/>
      <c r="R1005" s="242"/>
      <c r="S1005" s="142"/>
      <c r="T1005" s="142"/>
      <c r="U1005" s="242"/>
      <c r="V1005" s="242"/>
      <c r="W1005" s="242"/>
      <c r="X1005" s="242"/>
      <c r="Y1005" s="242"/>
    </row>
    <row r="1006" spans="2:25" x14ac:dyDescent="0.25">
      <c r="B1006" s="136"/>
      <c r="C1006" s="225"/>
      <c r="D1006" s="225"/>
      <c r="E1006" s="225"/>
      <c r="F1006" s="225"/>
      <c r="G1006" s="225"/>
      <c r="H1006" s="360"/>
      <c r="I1006" s="138"/>
      <c r="J1006" s="138"/>
      <c r="K1006" s="138"/>
      <c r="L1006" s="138"/>
      <c r="M1006" s="138"/>
      <c r="N1006" s="137"/>
      <c r="O1006" s="138"/>
      <c r="P1006" s="138"/>
      <c r="Q1006" s="138"/>
      <c r="R1006" s="138"/>
      <c r="S1006" s="137"/>
      <c r="T1006" s="138"/>
      <c r="U1006" s="138"/>
      <c r="V1006" s="138"/>
      <c r="W1006" s="138"/>
      <c r="X1006" s="39"/>
      <c r="Y1006" s="39"/>
    </row>
    <row r="1007" spans="2:25" ht="15.75" x14ac:dyDescent="0.25">
      <c r="B1007" s="139"/>
      <c r="C1007" s="227"/>
      <c r="D1007" s="227"/>
      <c r="E1007" s="145"/>
      <c r="F1007" s="145"/>
      <c r="G1007" s="140"/>
      <c r="H1007" s="360"/>
      <c r="I1007" s="227"/>
      <c r="J1007" s="227"/>
      <c r="K1007" s="227"/>
      <c r="L1007" s="227"/>
      <c r="M1007" s="141"/>
      <c r="N1007" s="141"/>
      <c r="O1007" s="227"/>
      <c r="P1007" s="227"/>
      <c r="Q1007" s="227"/>
      <c r="R1007" s="227"/>
      <c r="S1007" s="142"/>
      <c r="T1007" s="141"/>
      <c r="U1007" s="227"/>
      <c r="V1007" s="227"/>
      <c r="W1007" s="227"/>
      <c r="X1007" s="227"/>
      <c r="Y1007" s="227"/>
    </row>
    <row r="1008" spans="2:25" ht="15.75" x14ac:dyDescent="0.25">
      <c r="B1008" s="139"/>
      <c r="C1008" s="227"/>
      <c r="D1008" s="227"/>
      <c r="E1008" s="145"/>
      <c r="F1008" s="145"/>
      <c r="G1008" s="145"/>
      <c r="H1008" s="360"/>
      <c r="I1008" s="227"/>
      <c r="J1008" s="227"/>
      <c r="K1008" s="227"/>
      <c r="L1008" s="227"/>
      <c r="M1008" s="141"/>
      <c r="N1008" s="141"/>
      <c r="O1008" s="227"/>
      <c r="P1008" s="227"/>
      <c r="Q1008" s="227"/>
      <c r="R1008" s="227"/>
      <c r="S1008" s="141"/>
      <c r="T1008" s="141"/>
      <c r="U1008" s="227"/>
      <c r="V1008" s="227"/>
      <c r="W1008" s="227"/>
      <c r="X1008" s="227"/>
      <c r="Y1008" s="227"/>
    </row>
    <row r="1009" spans="2:25" x14ac:dyDescent="0.25">
      <c r="B1009" s="39"/>
      <c r="C1009" s="39"/>
      <c r="D1009" s="39"/>
      <c r="E1009" s="39"/>
      <c r="F1009" s="39"/>
      <c r="G1009" s="39"/>
      <c r="H1009" s="39"/>
      <c r="I1009" s="39"/>
      <c r="J1009" s="39"/>
      <c r="K1009" s="39"/>
      <c r="L1009" s="39"/>
      <c r="M1009" s="39"/>
      <c r="N1009" s="39"/>
      <c r="O1009" s="39"/>
      <c r="P1009" s="39"/>
      <c r="Q1009" s="39"/>
      <c r="R1009" s="39"/>
      <c r="S1009" s="39"/>
      <c r="T1009" s="39"/>
      <c r="U1009" s="39"/>
      <c r="V1009" s="39"/>
      <c r="W1009" s="39"/>
      <c r="X1009" s="39"/>
      <c r="Y1009" s="39"/>
    </row>
    <row r="1010" spans="2:25" x14ac:dyDescent="0.25">
      <c r="B1010" s="39"/>
      <c r="C1010" s="39"/>
      <c r="D1010" s="39"/>
      <c r="E1010" s="39"/>
      <c r="F1010" s="39"/>
      <c r="G1010" s="39"/>
      <c r="H1010" s="39"/>
      <c r="I1010" s="39"/>
      <c r="J1010" s="39"/>
      <c r="K1010" s="39"/>
      <c r="L1010" s="39"/>
      <c r="M1010" s="39"/>
      <c r="N1010" s="39"/>
      <c r="O1010" s="39"/>
      <c r="P1010" s="39"/>
      <c r="Q1010" s="39"/>
      <c r="R1010" s="39"/>
      <c r="S1010" s="39"/>
      <c r="T1010" s="39"/>
      <c r="U1010" s="39"/>
      <c r="V1010" s="39"/>
      <c r="W1010" s="39"/>
      <c r="X1010" s="39"/>
      <c r="Y1010" s="39"/>
    </row>
    <row r="1011" spans="2:25" x14ac:dyDescent="0.25">
      <c r="B1011" s="39"/>
      <c r="C1011" s="39"/>
      <c r="D1011" s="39"/>
      <c r="E1011" s="39"/>
      <c r="F1011" s="39"/>
      <c r="G1011" s="39"/>
      <c r="H1011" s="39"/>
      <c r="I1011" s="39"/>
      <c r="J1011" s="39"/>
      <c r="K1011" s="39"/>
      <c r="L1011" s="39"/>
      <c r="M1011" s="39"/>
      <c r="N1011" s="39"/>
      <c r="O1011" s="39"/>
      <c r="P1011" s="39"/>
      <c r="Q1011" s="39"/>
      <c r="R1011" s="39"/>
      <c r="S1011" s="39"/>
      <c r="T1011" s="39"/>
      <c r="U1011" s="39"/>
      <c r="V1011" s="39"/>
      <c r="W1011" s="39"/>
      <c r="X1011" s="39"/>
      <c r="Y1011" s="39"/>
    </row>
    <row r="1012" spans="2:25" x14ac:dyDescent="0.25">
      <c r="B1012" s="39"/>
      <c r="C1012" s="39"/>
      <c r="D1012" s="39"/>
      <c r="E1012" s="39"/>
      <c r="F1012" s="39"/>
      <c r="G1012" s="39"/>
      <c r="H1012" s="39"/>
      <c r="I1012" s="39"/>
      <c r="J1012" s="39"/>
      <c r="K1012" s="39"/>
      <c r="L1012" s="39"/>
      <c r="M1012" s="39"/>
      <c r="N1012" s="39"/>
      <c r="O1012" s="39"/>
      <c r="P1012" s="39"/>
      <c r="Q1012" s="39"/>
      <c r="R1012" s="39"/>
      <c r="S1012" s="39"/>
      <c r="T1012" s="39"/>
      <c r="U1012" s="39"/>
      <c r="V1012" s="39"/>
      <c r="W1012" s="39"/>
      <c r="X1012" s="39"/>
      <c r="Y1012" s="39"/>
    </row>
    <row r="1030" spans="1:25" ht="20.25" x14ac:dyDescent="0.25">
      <c r="A1030" s="311" t="s">
        <v>0</v>
      </c>
      <c r="B1030" s="312"/>
      <c r="C1030" s="312"/>
      <c r="D1030" s="312"/>
      <c r="E1030" s="312"/>
      <c r="F1030" s="312"/>
      <c r="G1030" s="312"/>
      <c r="H1030" s="312"/>
      <c r="I1030" s="312"/>
      <c r="J1030" s="312"/>
      <c r="K1030" s="312"/>
      <c r="L1030" s="312"/>
      <c r="M1030" s="312"/>
      <c r="N1030" s="312"/>
      <c r="O1030" s="312"/>
      <c r="P1030" s="312"/>
      <c r="Q1030" s="312"/>
      <c r="R1030" s="312"/>
      <c r="S1030" s="312"/>
      <c r="T1030" s="312"/>
      <c r="U1030" s="312"/>
      <c r="V1030" s="312"/>
      <c r="W1030" s="312"/>
      <c r="X1030" s="312"/>
      <c r="Y1030" s="313"/>
    </row>
    <row r="1031" spans="1:25" x14ac:dyDescent="0.25">
      <c r="A1031" s="149"/>
      <c r="B1031" s="189"/>
      <c r="C1031" s="189"/>
      <c r="D1031" s="189"/>
      <c r="E1031" s="189"/>
      <c r="F1031" s="189"/>
      <c r="G1031" s="189"/>
      <c r="H1031" s="189"/>
      <c r="I1031" s="189"/>
      <c r="J1031" s="189"/>
      <c r="K1031" s="189"/>
      <c r="L1031" s="189"/>
      <c r="M1031" s="189"/>
      <c r="N1031" s="189"/>
      <c r="O1031" s="189"/>
      <c r="P1031" s="189"/>
      <c r="Q1031" s="189"/>
      <c r="R1031" s="189"/>
      <c r="S1031" s="189"/>
      <c r="T1031" s="189"/>
      <c r="U1031" s="189"/>
      <c r="V1031" s="189"/>
      <c r="W1031" s="189"/>
      <c r="X1031" s="189"/>
      <c r="Y1031" s="190"/>
    </row>
    <row r="1032" spans="1:25" ht="15.75" x14ac:dyDescent="0.25">
      <c r="A1032" s="314" t="s">
        <v>286</v>
      </c>
      <c r="B1032" s="315"/>
      <c r="C1032" s="315"/>
      <c r="D1032" s="315"/>
      <c r="E1032" s="315"/>
      <c r="F1032" s="315"/>
      <c r="G1032" s="315"/>
      <c r="H1032" s="315"/>
      <c r="I1032" s="315"/>
      <c r="J1032" s="315"/>
      <c r="K1032" s="315"/>
      <c r="L1032" s="315"/>
      <c r="M1032" s="315"/>
      <c r="N1032" s="315"/>
      <c r="O1032" s="315"/>
      <c r="P1032" s="315"/>
      <c r="Q1032" s="315"/>
      <c r="R1032" s="315"/>
      <c r="S1032" s="315"/>
      <c r="T1032" s="315"/>
      <c r="U1032" s="315"/>
      <c r="V1032" s="315"/>
      <c r="W1032" s="315"/>
      <c r="X1032" s="315"/>
      <c r="Y1032" s="316"/>
    </row>
    <row r="1033" spans="1:25" ht="15.75" x14ac:dyDescent="0.25">
      <c r="A1033" s="152"/>
      <c r="B1033" s="153"/>
      <c r="C1033" s="153"/>
      <c r="D1033" s="153"/>
      <c r="E1033" s="153"/>
      <c r="F1033" s="153"/>
      <c r="G1033" s="153"/>
      <c r="H1033" s="153"/>
      <c r="I1033" s="153"/>
      <c r="J1033" s="153"/>
      <c r="K1033" s="153"/>
      <c r="L1033" s="153"/>
      <c r="M1033" s="153"/>
      <c r="N1033" s="153"/>
      <c r="O1033" s="153"/>
      <c r="P1033" s="153"/>
      <c r="Q1033" s="153"/>
      <c r="R1033" s="153"/>
      <c r="S1033" s="153"/>
      <c r="T1033" s="153"/>
      <c r="U1033" s="153"/>
      <c r="V1033" s="153"/>
      <c r="W1033" s="153"/>
      <c r="X1033" s="317"/>
      <c r="Y1033" s="318"/>
    </row>
    <row r="1034" spans="1:25" x14ac:dyDescent="0.25">
      <c r="A1034" s="319"/>
      <c r="B1034" s="320"/>
      <c r="C1034" s="320"/>
      <c r="D1034" s="320"/>
      <c r="E1034" s="320"/>
      <c r="F1034" s="320"/>
      <c r="G1034" s="320"/>
      <c r="H1034" s="320"/>
      <c r="I1034" s="320"/>
      <c r="J1034" s="320"/>
      <c r="K1034" s="320"/>
      <c r="L1034" s="320"/>
      <c r="M1034" s="320"/>
      <c r="N1034" s="320"/>
      <c r="O1034" s="191"/>
      <c r="P1034" s="191"/>
      <c r="Q1034" s="321" t="s">
        <v>197</v>
      </c>
      <c r="R1034" s="321"/>
      <c r="S1034" s="321"/>
      <c r="T1034" s="321"/>
      <c r="U1034" s="321"/>
      <c r="V1034" s="321"/>
      <c r="W1034" s="321"/>
      <c r="X1034" s="321"/>
      <c r="Y1034" s="322"/>
    </row>
    <row r="1037" spans="1:25" x14ac:dyDescent="0.25">
      <c r="A1037" s="287" t="s">
        <v>1</v>
      </c>
      <c r="B1037" s="287"/>
      <c r="C1037" s="323" t="s">
        <v>126</v>
      </c>
      <c r="D1037" s="324"/>
      <c r="E1037" s="324"/>
      <c r="F1037" s="324"/>
      <c r="G1037" s="324"/>
      <c r="H1037" s="324"/>
      <c r="I1037" s="324"/>
      <c r="J1037" s="324"/>
      <c r="K1037" s="324"/>
      <c r="L1037" s="324"/>
      <c r="M1037" s="324"/>
      <c r="N1037" s="324"/>
      <c r="O1037" s="324"/>
      <c r="P1037" s="324"/>
      <c r="Q1037" s="325"/>
      <c r="R1037" s="326" t="s">
        <v>2</v>
      </c>
      <c r="S1037" s="327"/>
      <c r="T1037" s="327"/>
      <c r="U1037" s="327"/>
      <c r="V1037" s="327"/>
      <c r="W1037" s="327"/>
      <c r="X1037" s="327"/>
      <c r="Y1037" s="328"/>
    </row>
    <row r="1038" spans="1:25" x14ac:dyDescent="0.25">
      <c r="A1038" s="287" t="s">
        <v>3</v>
      </c>
      <c r="B1038" s="287"/>
      <c r="C1038" s="288" t="s">
        <v>180</v>
      </c>
      <c r="D1038" s="289"/>
      <c r="E1038" s="289"/>
      <c r="F1038" s="289"/>
      <c r="G1038" s="289"/>
      <c r="H1038" s="289"/>
      <c r="I1038" s="289"/>
      <c r="J1038" s="289"/>
      <c r="K1038" s="289"/>
      <c r="L1038" s="289"/>
      <c r="M1038" s="289"/>
      <c r="N1038" s="289"/>
      <c r="O1038" s="289"/>
      <c r="P1038" s="289"/>
      <c r="Q1038" s="290"/>
      <c r="R1038" s="305" t="s">
        <v>4</v>
      </c>
      <c r="S1038" s="306"/>
      <c r="T1038" s="291" t="s">
        <v>256</v>
      </c>
      <c r="U1038" s="292"/>
      <c r="V1038" s="292"/>
      <c r="W1038" s="292"/>
      <c r="X1038" s="292"/>
      <c r="Y1038" s="293"/>
    </row>
    <row r="1039" spans="1:25" x14ac:dyDescent="0.25">
      <c r="A1039" s="287" t="s">
        <v>6</v>
      </c>
      <c r="B1039" s="287"/>
      <c r="C1039" s="288" t="s">
        <v>80</v>
      </c>
      <c r="D1039" s="289"/>
      <c r="E1039" s="289"/>
      <c r="F1039" s="289"/>
      <c r="G1039" s="289"/>
      <c r="H1039" s="289"/>
      <c r="I1039" s="289"/>
      <c r="J1039" s="289"/>
      <c r="K1039" s="289"/>
      <c r="L1039" s="289"/>
      <c r="M1039" s="289"/>
      <c r="N1039" s="289"/>
      <c r="O1039" s="289"/>
      <c r="P1039" s="289"/>
      <c r="Q1039" s="290"/>
      <c r="R1039" s="307" t="s">
        <v>7</v>
      </c>
      <c r="S1039" s="308"/>
      <c r="T1039" s="291" t="s">
        <v>106</v>
      </c>
      <c r="U1039" s="292"/>
      <c r="V1039" s="292"/>
      <c r="W1039" s="292"/>
      <c r="X1039" s="292"/>
      <c r="Y1039" s="293"/>
    </row>
    <row r="1040" spans="1:25" x14ac:dyDescent="0.25">
      <c r="A1040" s="287" t="s">
        <v>9</v>
      </c>
      <c r="B1040" s="287"/>
      <c r="C1040" s="288" t="s">
        <v>212</v>
      </c>
      <c r="D1040" s="289"/>
      <c r="E1040" s="289"/>
      <c r="F1040" s="289"/>
      <c r="G1040" s="289"/>
      <c r="H1040" s="289"/>
      <c r="I1040" s="289"/>
      <c r="J1040" s="289"/>
      <c r="K1040" s="289"/>
      <c r="L1040" s="289"/>
      <c r="M1040" s="289"/>
      <c r="N1040" s="289"/>
      <c r="O1040" s="289"/>
      <c r="P1040" s="289"/>
      <c r="Q1040" s="290"/>
      <c r="R1040" s="307" t="s">
        <v>10</v>
      </c>
      <c r="S1040" s="308"/>
      <c r="T1040" s="291" t="s">
        <v>266</v>
      </c>
      <c r="U1040" s="292"/>
      <c r="V1040" s="292"/>
      <c r="W1040" s="292"/>
      <c r="X1040" s="292"/>
      <c r="Y1040" s="293"/>
    </row>
    <row r="1041" spans="1:25" ht="15" customHeight="1" x14ac:dyDescent="0.25">
      <c r="A1041" s="287" t="s">
        <v>11</v>
      </c>
      <c r="B1041" s="287"/>
      <c r="C1041" s="288" t="s">
        <v>214</v>
      </c>
      <c r="D1041" s="289"/>
      <c r="E1041" s="289"/>
      <c r="F1041" s="289"/>
      <c r="G1041" s="289"/>
      <c r="H1041" s="289"/>
      <c r="I1041" s="289"/>
      <c r="J1041" s="289"/>
      <c r="K1041" s="289"/>
      <c r="L1041" s="289"/>
      <c r="M1041" s="289"/>
      <c r="N1041" s="289"/>
      <c r="O1041" s="289"/>
      <c r="P1041" s="289"/>
      <c r="Q1041" s="290"/>
      <c r="R1041" s="3" t="s">
        <v>12</v>
      </c>
      <c r="S1041" s="4"/>
      <c r="T1041" s="291" t="s">
        <v>271</v>
      </c>
      <c r="U1041" s="292"/>
      <c r="V1041" s="292"/>
      <c r="W1041" s="292"/>
      <c r="X1041" s="292"/>
      <c r="Y1041" s="293"/>
    </row>
    <row r="1042" spans="1:25" x14ac:dyDescent="0.25">
      <c r="A1042" s="294" t="s">
        <v>13</v>
      </c>
      <c r="B1042" s="294"/>
      <c r="C1042" s="337" t="s">
        <v>215</v>
      </c>
      <c r="D1042" s="289"/>
      <c r="E1042" s="289"/>
      <c r="F1042" s="289"/>
      <c r="G1042" s="289"/>
      <c r="H1042" s="289"/>
      <c r="I1042" s="289"/>
      <c r="J1042" s="289"/>
      <c r="K1042" s="289"/>
      <c r="L1042" s="289"/>
      <c r="M1042" s="289"/>
      <c r="N1042" s="289"/>
      <c r="O1042" s="289"/>
      <c r="P1042" s="289"/>
      <c r="Q1042" s="290"/>
      <c r="R1042" s="295" t="s">
        <v>14</v>
      </c>
      <c r="S1042" s="296"/>
      <c r="T1042" s="297" t="s">
        <v>273</v>
      </c>
      <c r="U1042" s="298"/>
      <c r="V1042" s="298"/>
      <c r="W1042" s="298"/>
      <c r="X1042" s="298"/>
      <c r="Y1042" s="299"/>
    </row>
    <row r="1043" spans="1:25" x14ac:dyDescent="0.25">
      <c r="A1043" s="5"/>
      <c r="B1043" s="5"/>
      <c r="C1043" s="5"/>
      <c r="D1043" s="5"/>
      <c r="E1043" s="5"/>
      <c r="F1043" s="5"/>
      <c r="G1043" s="5"/>
      <c r="H1043" s="5"/>
      <c r="I1043" s="5"/>
      <c r="J1043" s="5"/>
      <c r="K1043" s="5"/>
      <c r="L1043" s="5"/>
      <c r="M1043" s="5"/>
      <c r="N1043" s="5"/>
      <c r="O1043" s="5"/>
      <c r="P1043" s="5"/>
      <c r="Q1043" s="5"/>
      <c r="R1043" s="5"/>
      <c r="S1043" s="5"/>
      <c r="T1043" s="5"/>
      <c r="U1043" s="5"/>
      <c r="V1043" s="5"/>
      <c r="W1043" s="5"/>
      <c r="X1043" s="5"/>
      <c r="Y1043" s="5"/>
    </row>
    <row r="1044" spans="1:25" ht="21.75" customHeight="1" x14ac:dyDescent="0.25">
      <c r="A1044" s="264" t="s">
        <v>15</v>
      </c>
      <c r="B1044" s="261" t="s">
        <v>16</v>
      </c>
      <c r="C1044" s="263"/>
      <c r="D1044" s="278" t="s">
        <v>17</v>
      </c>
      <c r="E1044" s="280" t="s">
        <v>18</v>
      </c>
      <c r="F1044" s="300" t="s">
        <v>19</v>
      </c>
      <c r="G1044" s="278" t="s">
        <v>20</v>
      </c>
      <c r="H1044" s="280" t="s">
        <v>21</v>
      </c>
      <c r="I1044" s="280" t="s">
        <v>22</v>
      </c>
      <c r="J1044" s="280"/>
      <c r="K1044" s="261" t="s">
        <v>23</v>
      </c>
      <c r="L1044" s="262"/>
      <c r="M1044" s="262"/>
      <c r="N1044" s="262"/>
      <c r="O1044" s="262"/>
      <c r="P1044" s="263"/>
      <c r="Q1044" s="284" t="s">
        <v>24</v>
      </c>
      <c r="R1044" s="284"/>
      <c r="S1044" s="284" t="s">
        <v>25</v>
      </c>
      <c r="T1044" s="284"/>
      <c r="U1044" s="301" t="s">
        <v>26</v>
      </c>
      <c r="V1044" s="221" t="s">
        <v>27</v>
      </c>
      <c r="W1044" s="221" t="s">
        <v>27</v>
      </c>
      <c r="X1044" s="221" t="s">
        <v>27</v>
      </c>
      <c r="Y1044" s="303" t="s">
        <v>28</v>
      </c>
    </row>
    <row r="1045" spans="1:25" ht="24" x14ac:dyDescent="0.25">
      <c r="A1045" s="264"/>
      <c r="B1045" s="183" t="s">
        <v>29</v>
      </c>
      <c r="C1045" s="183" t="s">
        <v>30</v>
      </c>
      <c r="D1045" s="279"/>
      <c r="E1045" s="280"/>
      <c r="F1045" s="300"/>
      <c r="G1045" s="279"/>
      <c r="H1045" s="280"/>
      <c r="I1045" s="186" t="s">
        <v>31</v>
      </c>
      <c r="J1045" s="10" t="s">
        <v>32</v>
      </c>
      <c r="K1045" s="269" t="s">
        <v>33</v>
      </c>
      <c r="L1045" s="270"/>
      <c r="M1045" s="286"/>
      <c r="N1045" s="269" t="s">
        <v>34</v>
      </c>
      <c r="O1045" s="270"/>
      <c r="P1045" s="286"/>
      <c r="Q1045" s="27" t="s">
        <v>35</v>
      </c>
      <c r="R1045" s="27" t="s">
        <v>36</v>
      </c>
      <c r="S1045" s="27" t="s">
        <v>123</v>
      </c>
      <c r="T1045" s="27" t="s">
        <v>124</v>
      </c>
      <c r="U1045" s="302"/>
      <c r="V1045" s="220" t="s">
        <v>37</v>
      </c>
      <c r="W1045" s="220" t="s">
        <v>38</v>
      </c>
      <c r="X1045" s="220" t="s">
        <v>39</v>
      </c>
      <c r="Y1045" s="304"/>
    </row>
    <row r="1046" spans="1:25" ht="24" x14ac:dyDescent="0.25">
      <c r="A1046" s="180"/>
      <c r="B1046" s="183"/>
      <c r="C1046" s="183"/>
      <c r="D1046" s="182"/>
      <c r="E1046" s="183"/>
      <c r="F1046" s="187"/>
      <c r="G1046" s="182"/>
      <c r="H1046" s="183"/>
      <c r="I1046" s="186"/>
      <c r="J1046" s="10"/>
      <c r="K1046" s="183" t="s">
        <v>40</v>
      </c>
      <c r="L1046" s="183" t="s">
        <v>41</v>
      </c>
      <c r="M1046" s="183" t="s">
        <v>42</v>
      </c>
      <c r="N1046" s="183" t="s">
        <v>40</v>
      </c>
      <c r="O1046" s="183" t="s">
        <v>41</v>
      </c>
      <c r="P1046" s="183" t="s">
        <v>42</v>
      </c>
      <c r="Q1046" s="183"/>
      <c r="R1046" s="183"/>
      <c r="S1046" s="183"/>
      <c r="T1046" s="183"/>
      <c r="U1046" s="182"/>
      <c r="V1046" s="14"/>
      <c r="W1046" s="14"/>
      <c r="X1046" s="14"/>
      <c r="Y1046" s="188"/>
    </row>
    <row r="1047" spans="1:25" x14ac:dyDescent="0.25">
      <c r="A1047" s="16">
        <v>1</v>
      </c>
      <c r="B1047" s="16"/>
      <c r="C1047" s="17"/>
      <c r="D1047" s="17"/>
      <c r="E1047" s="17"/>
      <c r="F1047" s="18"/>
      <c r="G1047" s="16"/>
      <c r="H1047" s="18"/>
      <c r="I1047" s="18"/>
      <c r="J1047" s="18"/>
      <c r="K1047" s="19"/>
      <c r="L1047" s="19"/>
      <c r="M1047" s="19"/>
      <c r="N1047" s="19"/>
      <c r="O1047" s="19"/>
      <c r="P1047" s="19"/>
      <c r="Q1047" s="20"/>
      <c r="R1047" s="16"/>
      <c r="S1047" s="21"/>
      <c r="T1047" s="21"/>
      <c r="U1047" s="22"/>
      <c r="V1047" s="23">
        <f>IFERROR((J1047/I1047)*100,0)</f>
        <v>0</v>
      </c>
      <c r="W1047" s="23">
        <f>IFERROR((S1047/T1047)*100,0)</f>
        <v>0</v>
      </c>
      <c r="X1047" s="23">
        <f>IFERROR(((N1047+O1047+P1047)/(K1047+L1047+M1047))*100,0)</f>
        <v>0</v>
      </c>
      <c r="Y1047" s="24"/>
    </row>
    <row r="1048" spans="1:25" x14ac:dyDescent="0.25">
      <c r="A1048" s="16">
        <v>2</v>
      </c>
      <c r="B1048" s="16"/>
      <c r="C1048" s="17"/>
      <c r="D1048" s="17"/>
      <c r="E1048" s="17"/>
      <c r="F1048" s="18"/>
      <c r="G1048" s="16"/>
      <c r="H1048" s="18"/>
      <c r="I1048" s="18"/>
      <c r="J1048" s="18"/>
      <c r="K1048" s="19"/>
      <c r="L1048" s="19"/>
      <c r="M1048" s="19"/>
      <c r="N1048" s="19"/>
      <c r="O1048" s="19"/>
      <c r="P1048" s="19"/>
      <c r="Q1048" s="20"/>
      <c r="R1048" s="16"/>
      <c r="S1048" s="21"/>
      <c r="T1048" s="21"/>
      <c r="U1048" s="22"/>
      <c r="V1048" s="23">
        <f>IFERROR((J1048/I1048)*100,0)</f>
        <v>0</v>
      </c>
      <c r="W1048" s="23">
        <f>IFERROR((S1048/T1048)*100,0)</f>
        <v>0</v>
      </c>
      <c r="X1048" s="23">
        <f>IFERROR(((N1048+O1048+P1048)/(K1048+L1048+M1048))*100,0)</f>
        <v>0</v>
      </c>
      <c r="Y1048" s="24"/>
    </row>
    <row r="1049" spans="1:25" x14ac:dyDescent="0.25">
      <c r="A1049" s="16">
        <v>3</v>
      </c>
      <c r="B1049" s="16"/>
      <c r="C1049" s="17"/>
      <c r="D1049" s="17"/>
      <c r="E1049" s="17"/>
      <c r="F1049" s="18"/>
      <c r="G1049" s="16"/>
      <c r="H1049" s="18"/>
      <c r="I1049" s="18"/>
      <c r="J1049" s="18"/>
      <c r="K1049" s="19"/>
      <c r="L1049" s="19"/>
      <c r="M1049" s="19"/>
      <c r="N1049" s="19"/>
      <c r="O1049" s="19"/>
      <c r="P1049" s="19"/>
      <c r="Q1049" s="20"/>
      <c r="R1049" s="16"/>
      <c r="S1049" s="21"/>
      <c r="T1049" s="21"/>
      <c r="U1049" s="22"/>
      <c r="V1049" s="23">
        <f>IFERROR((J1049/I1049)*100,0)</f>
        <v>0</v>
      </c>
      <c r="W1049" s="23">
        <f>IFERROR((S1049/T1049)*100,0)</f>
        <v>0</v>
      </c>
      <c r="X1049" s="23">
        <f>IFERROR(((N1049+O1049+P1049)/(K1049+L1049+M1049))*100,0)</f>
        <v>0</v>
      </c>
      <c r="Y1049" s="24"/>
    </row>
    <row r="1050" spans="1:25" x14ac:dyDescent="0.25">
      <c r="A1050" s="25"/>
      <c r="B1050" s="25"/>
      <c r="C1050" s="26"/>
      <c r="D1050" s="183" t="s">
        <v>43</v>
      </c>
      <c r="E1050" s="183"/>
      <c r="F1050" s="27"/>
      <c r="G1050" s="25"/>
      <c r="H1050" s="27"/>
      <c r="I1050" s="27"/>
      <c r="J1050" s="27"/>
      <c r="K1050" s="28">
        <f t="shared" ref="K1050:P1050" si="93">K1047+K1048+K1049</f>
        <v>0</v>
      </c>
      <c r="L1050" s="28">
        <f t="shared" si="93"/>
        <v>0</v>
      </c>
      <c r="M1050" s="28">
        <f t="shared" si="93"/>
        <v>0</v>
      </c>
      <c r="N1050" s="28">
        <f t="shared" si="93"/>
        <v>0</v>
      </c>
      <c r="O1050" s="28">
        <f t="shared" si="93"/>
        <v>0</v>
      </c>
      <c r="P1050" s="28">
        <f t="shared" si="93"/>
        <v>0</v>
      </c>
      <c r="Q1050" s="29"/>
      <c r="R1050" s="25"/>
      <c r="S1050" s="30"/>
      <c r="T1050" s="30"/>
      <c r="U1050" s="31"/>
      <c r="V1050" s="31">
        <v>0</v>
      </c>
      <c r="W1050" s="31">
        <v>0</v>
      </c>
      <c r="X1050" s="31">
        <v>0</v>
      </c>
      <c r="Y1050" s="25"/>
    </row>
    <row r="1051" spans="1:25" x14ac:dyDescent="0.25">
      <c r="A1051" s="16">
        <v>4</v>
      </c>
      <c r="B1051" s="16"/>
      <c r="C1051" s="17"/>
      <c r="D1051" s="17"/>
      <c r="E1051" s="17"/>
      <c r="F1051" s="18"/>
      <c r="G1051" s="16"/>
      <c r="H1051" s="18"/>
      <c r="I1051" s="18"/>
      <c r="J1051" s="18"/>
      <c r="K1051" s="19"/>
      <c r="L1051" s="19"/>
      <c r="M1051" s="19"/>
      <c r="N1051" s="19"/>
      <c r="O1051" s="19"/>
      <c r="P1051" s="19"/>
      <c r="Q1051" s="20"/>
      <c r="R1051" s="16"/>
      <c r="S1051" s="21"/>
      <c r="T1051" s="21"/>
      <c r="U1051" s="22"/>
      <c r="V1051" s="23">
        <f>IFERROR((J1051/I1051)*100,0)</f>
        <v>0</v>
      </c>
      <c r="W1051" s="23">
        <f>IFERROR((S1051/T1051)*100,0)</f>
        <v>0</v>
      </c>
      <c r="X1051" s="23">
        <f>IFERROR(((N1051+O1051+P1051)/(K1051+L1051+M1051))*100,0)</f>
        <v>0</v>
      </c>
      <c r="Y1051" s="24"/>
    </row>
    <row r="1052" spans="1:25" x14ac:dyDescent="0.25">
      <c r="A1052" s="16">
        <v>5</v>
      </c>
      <c r="B1052" s="16"/>
      <c r="C1052" s="16"/>
      <c r="D1052" s="17"/>
      <c r="E1052" s="17"/>
      <c r="F1052" s="18"/>
      <c r="G1052" s="16"/>
      <c r="H1052" s="18"/>
      <c r="I1052" s="18"/>
      <c r="J1052" s="18"/>
      <c r="K1052" s="19"/>
      <c r="L1052" s="19"/>
      <c r="M1052" s="19"/>
      <c r="N1052" s="19"/>
      <c r="O1052" s="19"/>
      <c r="P1052" s="19"/>
      <c r="Q1052" s="20"/>
      <c r="R1052" s="16"/>
      <c r="S1052" s="21"/>
      <c r="T1052" s="16"/>
      <c r="U1052" s="16"/>
      <c r="V1052" s="23">
        <f>IFERROR((J1052/I1052)*100,0)</f>
        <v>0</v>
      </c>
      <c r="W1052" s="23">
        <f>IFERROR((S1052/T1052)*100,0)</f>
        <v>0</v>
      </c>
      <c r="X1052" s="23">
        <f>IFERROR(((N1052+O1052+P1052)/(K1052+L1052+M1052))*100,0)</f>
        <v>0</v>
      </c>
      <c r="Y1052" s="24"/>
    </row>
    <row r="1053" spans="1:25" x14ac:dyDescent="0.25">
      <c r="A1053" s="16">
        <v>6</v>
      </c>
      <c r="B1053" s="16"/>
      <c r="C1053" s="16"/>
      <c r="D1053" s="17"/>
      <c r="E1053" s="17"/>
      <c r="F1053" s="18"/>
      <c r="G1053" s="16"/>
      <c r="H1053" s="18"/>
      <c r="I1053" s="18"/>
      <c r="J1053" s="18"/>
      <c r="K1053" s="19"/>
      <c r="L1053" s="19"/>
      <c r="M1053" s="19"/>
      <c r="N1053" s="19"/>
      <c r="O1053" s="19"/>
      <c r="P1053" s="19"/>
      <c r="Q1053" s="32"/>
      <c r="R1053" s="33"/>
      <c r="S1053" s="34"/>
      <c r="T1053" s="34"/>
      <c r="U1053" s="35"/>
      <c r="V1053" s="23">
        <f>IFERROR((J1053/I1053)*100,0)</f>
        <v>0</v>
      </c>
      <c r="W1053" s="23">
        <f>IFERROR((S1053/T1053)*100,0)</f>
        <v>0</v>
      </c>
      <c r="X1053" s="23">
        <f>IFERROR(((N1053+O1053+P1053)/(K1053+L1053+M1053))*100,0)</f>
        <v>0</v>
      </c>
      <c r="Y1053" s="24"/>
    </row>
    <row r="1054" spans="1:25" x14ac:dyDescent="0.25">
      <c r="A1054" s="25"/>
      <c r="B1054" s="25"/>
      <c r="C1054" s="25"/>
      <c r="D1054" s="183" t="s">
        <v>43</v>
      </c>
      <c r="E1054" s="183"/>
      <c r="F1054" s="27"/>
      <c r="G1054" s="25"/>
      <c r="H1054" s="27"/>
      <c r="I1054" s="27"/>
      <c r="J1054" s="27"/>
      <c r="K1054" s="28">
        <f t="shared" ref="K1054:P1054" si="94">K1051+K1052+K1053</f>
        <v>0</v>
      </c>
      <c r="L1054" s="28">
        <f t="shared" si="94"/>
        <v>0</v>
      </c>
      <c r="M1054" s="28">
        <f t="shared" si="94"/>
        <v>0</v>
      </c>
      <c r="N1054" s="28">
        <f t="shared" si="94"/>
        <v>0</v>
      </c>
      <c r="O1054" s="28">
        <f t="shared" si="94"/>
        <v>0</v>
      </c>
      <c r="P1054" s="28">
        <f t="shared" si="94"/>
        <v>0</v>
      </c>
      <c r="Q1054" s="32"/>
      <c r="R1054" s="33"/>
      <c r="S1054" s="34"/>
      <c r="T1054" s="34"/>
      <c r="U1054" s="35"/>
      <c r="V1054" s="23">
        <f>IFERROR((J1054/I1054)*100,0)</f>
        <v>0</v>
      </c>
      <c r="W1054" s="23">
        <f>IFERROR((S1054/T1054)*100,0)</f>
        <v>0</v>
      </c>
      <c r="X1054" s="23">
        <f>IFERROR(((N1054+O1054+P1054)/(K1054+L1054+M1054))*100,0)</f>
        <v>0</v>
      </c>
      <c r="Y1054" s="24"/>
    </row>
    <row r="1055" spans="1:25" x14ac:dyDescent="0.25">
      <c r="A1055" s="259" t="s">
        <v>44</v>
      </c>
      <c r="B1055" s="259"/>
      <c r="C1055" s="259"/>
      <c r="D1055" s="259"/>
      <c r="E1055" s="259"/>
      <c r="F1055" s="259"/>
      <c r="G1055" s="259"/>
      <c r="H1055" s="259"/>
      <c r="I1055" s="179"/>
      <c r="J1055" s="179"/>
      <c r="K1055" s="37">
        <f t="shared" ref="K1055:P1055" si="95">K1050+K1054</f>
        <v>0</v>
      </c>
      <c r="L1055" s="37">
        <f t="shared" si="95"/>
        <v>0</v>
      </c>
      <c r="M1055" s="37">
        <f t="shared" si="95"/>
        <v>0</v>
      </c>
      <c r="N1055" s="37">
        <f t="shared" si="95"/>
        <v>0</v>
      </c>
      <c r="O1055" s="37">
        <f t="shared" si="95"/>
        <v>0</v>
      </c>
      <c r="P1055" s="37">
        <f t="shared" si="95"/>
        <v>0</v>
      </c>
      <c r="Q1055" s="275"/>
      <c r="R1055" s="275"/>
      <c r="S1055" s="275"/>
      <c r="T1055" s="275"/>
      <c r="U1055" s="275"/>
      <c r="V1055" s="275"/>
      <c r="W1055" s="275"/>
      <c r="X1055" s="275"/>
      <c r="Y1055" s="275"/>
    </row>
    <row r="1056" spans="1:25" x14ac:dyDescent="0.25">
      <c r="A1056" s="38"/>
      <c r="B1056" s="38"/>
      <c r="C1056" s="38"/>
      <c r="D1056" s="38"/>
      <c r="E1056" s="38"/>
      <c r="F1056" s="38"/>
      <c r="G1056" s="38"/>
      <c r="H1056" s="38"/>
      <c r="I1056" s="38"/>
      <c r="J1056" s="38"/>
      <c r="K1056" s="38"/>
      <c r="L1056" s="39"/>
      <c r="M1056" s="39"/>
    </row>
    <row r="1057" spans="1:25" x14ac:dyDescent="0.25">
      <c r="A1057" s="39"/>
      <c r="B1057" s="39"/>
      <c r="C1057" s="39"/>
      <c r="D1057" s="39"/>
      <c r="E1057" s="39"/>
      <c r="F1057" s="39"/>
      <c r="G1057" s="39"/>
      <c r="H1057" s="39"/>
      <c r="I1057" s="39"/>
      <c r="J1057" s="39"/>
      <c r="K1057" s="39"/>
      <c r="L1057" s="39"/>
      <c r="M1057" s="39"/>
      <c r="N1057" s="39"/>
      <c r="O1057" s="39"/>
      <c r="P1057" s="39"/>
    </row>
    <row r="1058" spans="1:25" x14ac:dyDescent="0.25">
      <c r="A1058" s="276" t="s">
        <v>45</v>
      </c>
      <c r="B1058" s="276"/>
      <c r="C1058" s="276"/>
      <c r="D1058" s="276"/>
      <c r="E1058" s="276"/>
      <c r="F1058" s="276"/>
      <c r="G1058" s="276"/>
      <c r="H1058" s="276"/>
      <c r="I1058" s="276"/>
      <c r="J1058" s="276"/>
      <c r="K1058" s="276"/>
      <c r="L1058" s="276"/>
      <c r="M1058" s="276"/>
      <c r="N1058" s="276"/>
      <c r="O1058" s="276"/>
      <c r="P1058" s="276"/>
      <c r="Q1058" s="276"/>
      <c r="R1058" s="276"/>
      <c r="S1058" s="276"/>
      <c r="T1058" s="276"/>
      <c r="U1058" s="276"/>
      <c r="V1058" s="276"/>
      <c r="W1058" s="276"/>
      <c r="X1058" s="276"/>
      <c r="Y1058" s="276"/>
    </row>
    <row r="1059" spans="1:25" x14ac:dyDescent="0.25">
      <c r="A1059" s="277"/>
      <c r="B1059" s="277"/>
      <c r="C1059" s="277"/>
      <c r="D1059" s="277"/>
      <c r="E1059" s="277"/>
      <c r="F1059" s="277"/>
      <c r="G1059" s="277"/>
      <c r="H1059" s="277"/>
      <c r="I1059" s="277"/>
      <c r="J1059" s="277"/>
      <c r="K1059" s="277"/>
      <c r="L1059" s="277"/>
      <c r="M1059" s="277"/>
      <c r="N1059" s="277"/>
      <c r="O1059" s="277"/>
      <c r="P1059" s="277"/>
      <c r="Q1059" s="277"/>
      <c r="R1059" s="277"/>
      <c r="S1059" s="277"/>
      <c r="T1059" s="277"/>
      <c r="U1059" s="277"/>
      <c r="V1059" s="277"/>
      <c r="W1059" s="277"/>
      <c r="X1059" s="277"/>
      <c r="Y1059" s="277"/>
    </row>
    <row r="1060" spans="1:25" ht="21" customHeight="1" x14ac:dyDescent="0.25">
      <c r="A1060" s="264" t="s">
        <v>15</v>
      </c>
      <c r="B1060" s="278" t="s">
        <v>46</v>
      </c>
      <c r="C1060" s="264" t="s">
        <v>47</v>
      </c>
      <c r="D1060" s="264"/>
      <c r="E1060" s="280" t="s">
        <v>18</v>
      </c>
      <c r="F1060" s="278" t="s">
        <v>20</v>
      </c>
      <c r="G1060" s="280" t="s">
        <v>48</v>
      </c>
      <c r="H1060" s="280" t="s">
        <v>22</v>
      </c>
      <c r="I1060" s="280"/>
      <c r="J1060" s="261" t="s">
        <v>23</v>
      </c>
      <c r="K1060" s="262"/>
      <c r="L1060" s="262"/>
      <c r="M1060" s="262"/>
      <c r="N1060" s="262"/>
      <c r="O1060" s="263"/>
      <c r="P1060" s="281" t="s">
        <v>49</v>
      </c>
      <c r="Q1060" s="282"/>
      <c r="R1060" s="283" t="s">
        <v>50</v>
      </c>
      <c r="S1060" s="283"/>
      <c r="T1060" s="284" t="s">
        <v>26</v>
      </c>
      <c r="U1060" s="221" t="s">
        <v>27</v>
      </c>
      <c r="V1060" s="221" t="s">
        <v>27</v>
      </c>
      <c r="W1060" s="221" t="s">
        <v>27</v>
      </c>
      <c r="X1060" s="285" t="s">
        <v>28</v>
      </c>
      <c r="Y1060" s="40"/>
    </row>
    <row r="1061" spans="1:25" ht="36" x14ac:dyDescent="0.25">
      <c r="A1061" s="264"/>
      <c r="B1061" s="279"/>
      <c r="C1061" s="264"/>
      <c r="D1061" s="264"/>
      <c r="E1061" s="280"/>
      <c r="F1061" s="279"/>
      <c r="G1061" s="280"/>
      <c r="H1061" s="186" t="s">
        <v>31</v>
      </c>
      <c r="I1061" s="10" t="s">
        <v>32</v>
      </c>
      <c r="J1061" s="269" t="s">
        <v>51</v>
      </c>
      <c r="K1061" s="270"/>
      <c r="L1061" s="286"/>
      <c r="M1061" s="269" t="s">
        <v>34</v>
      </c>
      <c r="N1061" s="270"/>
      <c r="O1061" s="286"/>
      <c r="P1061" s="27" t="s">
        <v>35</v>
      </c>
      <c r="Q1061" s="27" t="s">
        <v>36</v>
      </c>
      <c r="R1061" s="27" t="s">
        <v>123</v>
      </c>
      <c r="S1061" s="27" t="s">
        <v>124</v>
      </c>
      <c r="T1061" s="284"/>
      <c r="U1061" s="220" t="s">
        <v>37</v>
      </c>
      <c r="V1061" s="220" t="s">
        <v>38</v>
      </c>
      <c r="W1061" s="220" t="s">
        <v>39</v>
      </c>
      <c r="X1061" s="285"/>
      <c r="Y1061" s="40"/>
    </row>
    <row r="1062" spans="1:25" ht="24" x14ac:dyDescent="0.25">
      <c r="A1062" s="180"/>
      <c r="B1062" s="182"/>
      <c r="C1062" s="71"/>
      <c r="D1062" s="72"/>
      <c r="E1062" s="181"/>
      <c r="F1062" s="182"/>
      <c r="G1062" s="183"/>
      <c r="H1062" s="41"/>
      <c r="I1062" s="10"/>
      <c r="J1062" s="183" t="s">
        <v>40</v>
      </c>
      <c r="K1062" s="183" t="s">
        <v>41</v>
      </c>
      <c r="L1062" s="183" t="s">
        <v>42</v>
      </c>
      <c r="M1062" s="183" t="s">
        <v>40</v>
      </c>
      <c r="N1062" s="183" t="s">
        <v>41</v>
      </c>
      <c r="O1062" s="183" t="s">
        <v>42</v>
      </c>
      <c r="P1062" s="183"/>
      <c r="Q1062" s="183"/>
      <c r="R1062" s="183"/>
      <c r="S1062" s="183"/>
      <c r="T1062" s="183"/>
      <c r="U1062" s="14"/>
      <c r="V1062" s="14"/>
      <c r="W1062" s="14"/>
      <c r="X1062" s="187"/>
      <c r="Y1062" s="40"/>
    </row>
    <row r="1063" spans="1:25" ht="31.5" customHeight="1" x14ac:dyDescent="0.25">
      <c r="A1063" s="16">
        <v>1</v>
      </c>
      <c r="B1063" s="42" t="s">
        <v>75</v>
      </c>
      <c r="C1063" s="247" t="s">
        <v>191</v>
      </c>
      <c r="D1063" s="329"/>
      <c r="E1063" s="18" t="s">
        <v>192</v>
      </c>
      <c r="F1063" s="184" t="s">
        <v>54</v>
      </c>
      <c r="G1063" s="185" t="s">
        <v>54</v>
      </c>
      <c r="H1063" s="18">
        <v>2</v>
      </c>
      <c r="I1063" s="18">
        <v>2</v>
      </c>
      <c r="J1063" s="19">
        <v>7202.06</v>
      </c>
      <c r="K1063" s="19"/>
      <c r="L1063" s="19"/>
      <c r="M1063" s="19">
        <v>7202.06</v>
      </c>
      <c r="N1063" s="19"/>
      <c r="O1063" s="20"/>
      <c r="P1063" s="23">
        <f>IFERROR((I1063/H1063)*100,0)</f>
        <v>100</v>
      </c>
      <c r="Q1063" s="23">
        <f>IFERROR((M1063/J1063)*100,0)</f>
        <v>100</v>
      </c>
      <c r="R1063" s="21">
        <v>44470</v>
      </c>
      <c r="S1063" s="21">
        <v>44561</v>
      </c>
      <c r="T1063" s="22">
        <v>35</v>
      </c>
      <c r="U1063" s="23">
        <f t="shared" ref="U1063" si="96">IFERROR((I1063/H1063)*100,0)</f>
        <v>100</v>
      </c>
      <c r="V1063" s="23">
        <f t="shared" ref="V1063" si="97">IFERROR((Q1063/P1063)*100,0)</f>
        <v>100</v>
      </c>
      <c r="W1063" s="23">
        <f t="shared" ref="W1063" si="98">IFERROR((M1063/J1063)*100,0)</f>
        <v>100</v>
      </c>
      <c r="X1063" s="24"/>
      <c r="Y1063" s="40"/>
    </row>
    <row r="1064" spans="1:25" ht="15" customHeight="1" x14ac:dyDescent="0.25">
      <c r="A1064" s="16"/>
      <c r="B1064" s="42"/>
      <c r="C1064" s="336"/>
      <c r="D1064" s="257"/>
      <c r="E1064" s="44"/>
      <c r="F1064" s="184"/>
      <c r="G1064" s="185"/>
      <c r="H1064" s="44"/>
      <c r="I1064" s="44"/>
      <c r="J1064" s="19"/>
      <c r="K1064" s="19"/>
      <c r="L1064" s="19"/>
      <c r="M1064" s="19"/>
      <c r="N1064" s="20"/>
      <c r="O1064" s="20"/>
      <c r="P1064" s="20"/>
      <c r="Q1064" s="16"/>
      <c r="R1064" s="21"/>
      <c r="S1064" s="21"/>
      <c r="T1064" s="22"/>
      <c r="U1064" s="23"/>
      <c r="V1064" s="23"/>
      <c r="W1064" s="23"/>
      <c r="X1064" s="24"/>
      <c r="Y1064" s="40"/>
    </row>
    <row r="1065" spans="1:25" ht="23.25" customHeight="1" x14ac:dyDescent="0.25">
      <c r="A1065" s="16"/>
      <c r="B1065" s="42"/>
      <c r="C1065" s="257"/>
      <c r="D1065" s="258"/>
      <c r="E1065" s="87"/>
      <c r="F1065" s="184"/>
      <c r="G1065" s="185"/>
      <c r="H1065" s="178"/>
      <c r="I1065" s="178"/>
      <c r="J1065" s="19"/>
      <c r="K1065" s="19"/>
      <c r="L1065" s="19"/>
      <c r="M1065" s="19"/>
      <c r="N1065" s="20"/>
      <c r="O1065" s="20"/>
      <c r="P1065" s="20"/>
      <c r="Q1065" s="16"/>
      <c r="R1065" s="21"/>
      <c r="S1065" s="21"/>
      <c r="T1065" s="22"/>
      <c r="U1065" s="23"/>
      <c r="V1065" s="23"/>
      <c r="W1065" s="23"/>
      <c r="X1065" s="24"/>
      <c r="Y1065" s="40"/>
    </row>
    <row r="1066" spans="1:25" x14ac:dyDescent="0.25">
      <c r="A1066" s="259" t="s">
        <v>44</v>
      </c>
      <c r="B1066" s="259"/>
      <c r="C1066" s="260"/>
      <c r="D1066" s="260"/>
      <c r="E1066" s="48"/>
      <c r="F1066" s="118"/>
      <c r="G1066" s="46"/>
      <c r="H1066" s="48"/>
      <c r="I1066" s="46"/>
      <c r="J1066" s="28">
        <f>J1065+J1064+J1063</f>
        <v>7202.06</v>
      </c>
      <c r="K1066" s="28"/>
      <c r="L1066" s="28"/>
      <c r="M1066" s="28">
        <f>M1065+M1064+M1063</f>
        <v>7202.06</v>
      </c>
      <c r="N1066" s="49"/>
      <c r="O1066" s="49"/>
      <c r="P1066" s="49"/>
      <c r="Q1066" s="49"/>
      <c r="R1066" s="49"/>
      <c r="S1066" s="49"/>
      <c r="T1066" s="49"/>
      <c r="U1066" s="49"/>
      <c r="V1066" s="49"/>
      <c r="W1066" s="49"/>
      <c r="X1066" s="49"/>
      <c r="Y1066" s="40"/>
    </row>
    <row r="1067" spans="1:25" x14ac:dyDescent="0.25">
      <c r="B1067" s="50"/>
      <c r="U1067" s="51"/>
      <c r="V1067" s="51"/>
      <c r="W1067" s="51"/>
      <c r="X1067" s="51"/>
      <c r="Y1067" s="52"/>
    </row>
    <row r="1068" spans="1:25" x14ac:dyDescent="0.25">
      <c r="B1068" s="84"/>
      <c r="U1068" s="51"/>
      <c r="V1068" s="51"/>
      <c r="W1068" s="51"/>
      <c r="X1068" s="51"/>
      <c r="Y1068" s="52"/>
    </row>
    <row r="1069" spans="1:25" ht="16.5" x14ac:dyDescent="0.3">
      <c r="A1069" s="53"/>
      <c r="B1069" s="84"/>
      <c r="D1069" s="261" t="s">
        <v>55</v>
      </c>
      <c r="E1069" s="262"/>
      <c r="F1069" s="262"/>
      <c r="G1069" s="262"/>
      <c r="H1069" s="262"/>
      <c r="I1069" s="262"/>
      <c r="J1069" s="262"/>
      <c r="K1069" s="262"/>
      <c r="L1069" s="262"/>
      <c r="M1069" s="262"/>
      <c r="N1069" s="262"/>
      <c r="O1069" s="262"/>
      <c r="P1069" s="262"/>
      <c r="Q1069" s="262"/>
      <c r="R1069" s="262"/>
      <c r="S1069" s="262"/>
      <c r="T1069" s="263"/>
    </row>
    <row r="1070" spans="1:25" ht="16.5" x14ac:dyDescent="0.3">
      <c r="A1070" s="53"/>
      <c r="B1070" s="84"/>
      <c r="D1070" s="264" t="s">
        <v>56</v>
      </c>
      <c r="E1070" s="264" t="s">
        <v>57</v>
      </c>
      <c r="F1070" s="264"/>
      <c r="G1070" s="264"/>
      <c r="H1070" s="261"/>
      <c r="I1070" s="265" t="s">
        <v>58</v>
      </c>
      <c r="J1070" s="262"/>
      <c r="K1070" s="266"/>
      <c r="L1070" s="265" t="s">
        <v>59</v>
      </c>
      <c r="M1070" s="262"/>
      <c r="N1070" s="262"/>
      <c r="O1070" s="267" t="s">
        <v>60</v>
      </c>
      <c r="P1070" s="267"/>
      <c r="Q1070" s="267"/>
      <c r="R1070" s="267"/>
      <c r="S1070" s="267"/>
      <c r="T1070" s="268"/>
    </row>
    <row r="1071" spans="1:25" x14ac:dyDescent="0.25">
      <c r="B1071" s="84"/>
      <c r="D1071" s="264"/>
      <c r="E1071" s="264" t="s">
        <v>61</v>
      </c>
      <c r="F1071" s="264"/>
      <c r="G1071" s="269" t="s">
        <v>62</v>
      </c>
      <c r="H1071" s="270"/>
      <c r="I1071" s="54" t="s">
        <v>61</v>
      </c>
      <c r="J1071" s="269" t="s">
        <v>62</v>
      </c>
      <c r="K1071" s="271"/>
      <c r="L1071" s="54" t="s">
        <v>61</v>
      </c>
      <c r="M1071" s="269" t="s">
        <v>62</v>
      </c>
      <c r="N1071" s="271"/>
      <c r="O1071" s="272" t="s">
        <v>16</v>
      </c>
      <c r="P1071" s="272"/>
      <c r="Q1071" s="272"/>
      <c r="R1071" s="55" t="s">
        <v>61</v>
      </c>
      <c r="S1071" s="273" t="s">
        <v>62</v>
      </c>
      <c r="T1071" s="273"/>
    </row>
    <row r="1072" spans="1:25" x14ac:dyDescent="0.25">
      <c r="B1072" s="84"/>
      <c r="D1072" s="56" t="s">
        <v>63</v>
      </c>
      <c r="E1072" s="228">
        <f t="shared" ref="E1072:E1081" si="99">COUNTIFS(G1047:G1050,"O",B1047:B1050,"AGUA Y SANEAMIENTO")</f>
        <v>0</v>
      </c>
      <c r="F1072" s="229"/>
      <c r="G1072" s="230">
        <f t="shared" ref="G1072:G1077" si="100">SUMIFS(N1040:N1047,G1040:G1047,"O",B1040:B1047,"AGUA Y SANEAMIENTO")</f>
        <v>0</v>
      </c>
      <c r="H1072" s="231"/>
      <c r="I1072" s="57">
        <f>COUNTIFS(G1038:G1041,"A",B1038:B1041,"AGUA Y SANEAMIENTO")</f>
        <v>0</v>
      </c>
      <c r="J1072" s="230">
        <f t="shared" ref="J1072:J1077" si="101">SUMIFS(N1040:N1047,G1040:G1047,"A",B1040:B1047,"AGUA Y SANEAMIENTO")</f>
        <v>0</v>
      </c>
      <c r="K1072" s="232"/>
      <c r="L1072" s="57">
        <f>COUNTIFS(G1038:G1041,"AC",B1038:B1041,"AGUA Y SANEAMIENTO")</f>
        <v>0</v>
      </c>
      <c r="M1072" s="230">
        <f>SUMIFS(N1041:N1048,G1041:G1048,"AC",B1041:B1048,"AGUA Y SANEAMIENTO")</f>
        <v>0</v>
      </c>
      <c r="N1072" s="232"/>
      <c r="O1072" s="246" t="s">
        <v>64</v>
      </c>
      <c r="P1072" s="247"/>
      <c r="Q1072" s="247"/>
      <c r="R1072" s="248">
        <f>COUNTIF(B1061:B1069,"FGP")</f>
        <v>1</v>
      </c>
      <c r="S1072" s="250">
        <f>SUMIF(B1061:B1069,"FGP",M1061:M1069)</f>
        <v>7202.06</v>
      </c>
      <c r="T1072" s="251"/>
    </row>
    <row r="1073" spans="2:25" x14ac:dyDescent="0.25">
      <c r="B1073" s="84"/>
      <c r="D1073" s="56" t="s">
        <v>65</v>
      </c>
      <c r="E1073" s="228">
        <f t="shared" si="99"/>
        <v>0</v>
      </c>
      <c r="F1073" s="229"/>
      <c r="G1073" s="230">
        <f t="shared" si="100"/>
        <v>0</v>
      </c>
      <c r="H1073" s="231"/>
      <c r="I1073" s="57">
        <f>COUNTIFS(G1038:G1041,"A",B1038:B1041,"EDUCACIÓN")</f>
        <v>0</v>
      </c>
      <c r="J1073" s="230">
        <f t="shared" si="101"/>
        <v>0</v>
      </c>
      <c r="K1073" s="232"/>
      <c r="L1073" s="57">
        <f>COUNTIFS(G1038:G1041,"AC",B1038:B1041,"EDUCACIÓN")</f>
        <v>0</v>
      </c>
      <c r="M1073" s="230">
        <f>SUMIFS(N1037:N1039,G1037:G1039,"AC",B1037:B1039,"AGUA Y SANEAMIENTO")</f>
        <v>0</v>
      </c>
      <c r="N1073" s="232"/>
      <c r="O1073" s="246"/>
      <c r="P1073" s="247"/>
      <c r="Q1073" s="247"/>
      <c r="R1073" s="274"/>
      <c r="S1073" s="254"/>
      <c r="T1073" s="255"/>
    </row>
    <row r="1074" spans="2:25" x14ac:dyDescent="0.25">
      <c r="D1074" s="58" t="s">
        <v>66</v>
      </c>
      <c r="E1074" s="228">
        <f t="shared" si="99"/>
        <v>0</v>
      </c>
      <c r="F1074" s="229"/>
      <c r="G1074" s="230">
        <f t="shared" si="100"/>
        <v>0</v>
      </c>
      <c r="H1074" s="231"/>
      <c r="I1074" s="57">
        <f>COUNTIFS(G1038:G1041,"A",B1038:B1041,"OTROS PROYECTOS")</f>
        <v>0</v>
      </c>
      <c r="J1074" s="230">
        <f t="shared" si="101"/>
        <v>0</v>
      </c>
      <c r="K1074" s="232"/>
      <c r="L1074" s="57">
        <f>COUNTIFS(G1038:G1041,"AC",B1038:B1041,"OTROS PROYECTOS")</f>
        <v>0</v>
      </c>
      <c r="M1074" s="230">
        <f>SUMIFS(N1037:N1040,G1037:G1040,"AC",B1037:B1040,"AGUA Y SANEAMIENTO")</f>
        <v>0</v>
      </c>
      <c r="N1074" s="232"/>
      <c r="O1074" s="246" t="s">
        <v>67</v>
      </c>
      <c r="P1074" s="247"/>
      <c r="Q1074" s="247"/>
      <c r="R1074" s="248">
        <f>COUNTIF(B1061:B1069,"FORTAMUN")</f>
        <v>0</v>
      </c>
      <c r="S1074" s="250">
        <f>SUMIF(B1061:B1069,"FORTAMUN",N1061:N1069)</f>
        <v>0</v>
      </c>
      <c r="T1074" s="251"/>
    </row>
    <row r="1075" spans="2:25" x14ac:dyDescent="0.25">
      <c r="D1075" s="58" t="s">
        <v>68</v>
      </c>
      <c r="E1075" s="228">
        <f t="shared" si="99"/>
        <v>0</v>
      </c>
      <c r="F1075" s="229"/>
      <c r="G1075" s="230">
        <f t="shared" si="100"/>
        <v>0</v>
      </c>
      <c r="H1075" s="231"/>
      <c r="I1075" s="57">
        <f>COUNTIFS(G1038:G1041,"A",B1038:B1041,"SALUD")</f>
        <v>0</v>
      </c>
      <c r="J1075" s="230">
        <f t="shared" si="101"/>
        <v>0</v>
      </c>
      <c r="K1075" s="232"/>
      <c r="L1075" s="57">
        <f>COUNTIFS(G1038:G1041,"AC",B1038:B1041,"SALUD")</f>
        <v>0</v>
      </c>
      <c r="M1075" s="230">
        <f>SUMIFS(N1037:N1041,G1037:G1041,"AC",B1037:B1041,"AGUA Y SANEAMIENTO")</f>
        <v>0</v>
      </c>
      <c r="N1075" s="232"/>
      <c r="O1075" s="246"/>
      <c r="P1075" s="247"/>
      <c r="Q1075" s="247"/>
      <c r="R1075" s="249"/>
      <c r="S1075" s="252"/>
      <c r="T1075" s="253"/>
    </row>
    <row r="1076" spans="2:25" x14ac:dyDescent="0.25">
      <c r="D1076" s="58" t="s">
        <v>69</v>
      </c>
      <c r="E1076" s="228">
        <f t="shared" si="99"/>
        <v>0</v>
      </c>
      <c r="F1076" s="229"/>
      <c r="G1076" s="230">
        <f t="shared" si="100"/>
        <v>0</v>
      </c>
      <c r="H1076" s="231"/>
      <c r="I1076" s="57">
        <f>COUNTIFS(G1038:G1041,"A",B1038:B1041,"URBANIZACIÓN")</f>
        <v>0</v>
      </c>
      <c r="J1076" s="230">
        <f t="shared" si="101"/>
        <v>0</v>
      </c>
      <c r="K1076" s="232"/>
      <c r="L1076" s="57">
        <f>COUNTIFS(G1038:G1041,"AC",B1038:B1041,"URBANIZACIÓN")</f>
        <v>0</v>
      </c>
      <c r="M1076" s="230">
        <f>SUMIFS(N1037:N1042,G1037:G1042,"AC",B1037:B1042,"AGUA Y SANEAMIENTO")</f>
        <v>0</v>
      </c>
      <c r="N1076" s="232"/>
      <c r="O1076" s="246"/>
      <c r="P1076" s="247"/>
      <c r="Q1076" s="247"/>
      <c r="R1076" s="249"/>
      <c r="S1076" s="254"/>
      <c r="T1076" s="255"/>
    </row>
    <row r="1077" spans="2:25" x14ac:dyDescent="0.25">
      <c r="D1077" s="58" t="s">
        <v>70</v>
      </c>
      <c r="E1077" s="228">
        <f t="shared" si="99"/>
        <v>0</v>
      </c>
      <c r="F1077" s="229"/>
      <c r="G1077" s="230">
        <f t="shared" si="100"/>
        <v>0</v>
      </c>
      <c r="H1077" s="231"/>
      <c r="I1077" s="57">
        <f>COUNTIFS(G1038:G1041,"A",B1038:B1041,"VIVIENDA")</f>
        <v>0</v>
      </c>
      <c r="J1077" s="230">
        <f t="shared" si="101"/>
        <v>0</v>
      </c>
      <c r="K1077" s="232"/>
      <c r="L1077" s="57">
        <f>COUNTIFS(G1038:G1041,"AC",B1038:B1041,"VIVIENDA")</f>
        <v>0</v>
      </c>
      <c r="M1077" s="230">
        <f>SUMIFS(N1037:N1047,G1037:G1047,"AC",B1037:B1047,"AGUA Y SANEAMIENTO")</f>
        <v>0</v>
      </c>
      <c r="N1077" s="232"/>
      <c r="O1077" s="243"/>
      <c r="P1077" s="244"/>
      <c r="Q1077" s="229"/>
      <c r="R1077" s="59"/>
      <c r="S1077" s="245"/>
      <c r="T1077" s="245"/>
    </row>
    <row r="1078" spans="2:25" x14ac:dyDescent="0.25">
      <c r="D1078" s="60" t="s">
        <v>71</v>
      </c>
      <c r="E1078" s="228">
        <f t="shared" si="99"/>
        <v>0</v>
      </c>
      <c r="F1078" s="229"/>
      <c r="G1078" s="230">
        <f>SUMIFS(N1047:N1053,G1047:G1053,"O",B1047:B1053,"AGUA Y SANEAMIENTO")</f>
        <v>0</v>
      </c>
      <c r="H1078" s="231"/>
      <c r="I1078" s="57">
        <f>COUNTIFS(G1038:G1041,"A",B1038:B1041,"PRODIM")</f>
        <v>0</v>
      </c>
      <c r="J1078" s="230">
        <f>SUMIFS(N1047:N1053,G1047:G1053,"A",B1047:B1053,"AGUA Y SANEAMIENTO")</f>
        <v>0</v>
      </c>
      <c r="K1078" s="232"/>
      <c r="L1078" s="57">
        <f>COUNTIFS(G1038:G1041,"AC",B1038:B1041,"PRODIM")</f>
        <v>0</v>
      </c>
      <c r="M1078" s="230">
        <f>SUMIFS(N1038:N1048,G1038:G1048,"AC",B1038:B1048,"AGUA Y SANEAMIENTO")</f>
        <v>0</v>
      </c>
      <c r="N1078" s="232"/>
      <c r="O1078" s="243"/>
      <c r="P1078" s="244"/>
      <c r="Q1078" s="229"/>
      <c r="R1078" s="59"/>
      <c r="S1078" s="245"/>
      <c r="T1078" s="245"/>
    </row>
    <row r="1079" spans="2:25" x14ac:dyDescent="0.25">
      <c r="D1079" s="60" t="s">
        <v>72</v>
      </c>
      <c r="E1079" s="228">
        <f t="shared" si="99"/>
        <v>0</v>
      </c>
      <c r="F1079" s="229"/>
      <c r="G1079" s="230">
        <f>SUMIFS(N1048:N1054,G1048:G1054,"O",B1048:B1054,"AGUA Y SANEAMIENTO")</f>
        <v>0</v>
      </c>
      <c r="H1079" s="231"/>
      <c r="I1079" s="57">
        <f>COUNTIFS(G1038:G1041,"A",B1038:B1041,"GASTOS INDIRECTOS")</f>
        <v>0</v>
      </c>
      <c r="J1079" s="230">
        <f>SUMIFS(N1048:N1054,G1048:G1054,"A",B1048:B1054,"AGUA Y SANEAMIENTO")</f>
        <v>0</v>
      </c>
      <c r="K1079" s="232"/>
      <c r="L1079" s="57">
        <f>COUNTIFS(G1038:G1041,"AC",B1038:B1041,"GASTOS INDIRECTOS")</f>
        <v>0</v>
      </c>
      <c r="M1079" s="230">
        <f>SUMIFS(N1039:N1049,G1039:G1049,"AC",B1039:B1049,"AGUA Y SANEAMIENTO")</f>
        <v>0</v>
      </c>
      <c r="N1079" s="232"/>
      <c r="O1079" s="243"/>
      <c r="P1079" s="244"/>
      <c r="Q1079" s="229"/>
      <c r="R1079" s="59"/>
      <c r="S1079" s="245"/>
      <c r="T1079" s="245"/>
    </row>
    <row r="1080" spans="2:25" ht="24" x14ac:dyDescent="0.25">
      <c r="D1080" s="61" t="s">
        <v>64</v>
      </c>
      <c r="E1080" s="228">
        <f t="shared" si="99"/>
        <v>0</v>
      </c>
      <c r="F1080" s="229"/>
      <c r="G1080" s="230">
        <f>SUMIFS(N1049:N1055,G1049:G1055,"O",B1049:B1055,"AGUA Y SANEAMIENTO")</f>
        <v>0</v>
      </c>
      <c r="H1080" s="231"/>
      <c r="I1080" s="57">
        <f>COUNTIFS(G1038:G1041,"A",B1038:B1041,"FGP")</f>
        <v>0</v>
      </c>
      <c r="J1080" s="230">
        <f>SUMIFS(N1049:N1055,G1049:G1055,"A",B1049:B1055,"AGUA Y SANEAMIENTO")</f>
        <v>0</v>
      </c>
      <c r="K1080" s="232"/>
      <c r="L1080" s="57">
        <f>COUNTIFS(G1038:G1041,"AC",B1038:B1041,"FGP")</f>
        <v>0</v>
      </c>
      <c r="M1080" s="230"/>
      <c r="N1080" s="232"/>
      <c r="O1080" s="243"/>
      <c r="P1080" s="244"/>
      <c r="Q1080" s="229"/>
      <c r="R1080" s="59"/>
      <c r="S1080" s="245"/>
      <c r="T1080" s="245"/>
    </row>
    <row r="1081" spans="2:25" ht="24.75" thickBot="1" x14ac:dyDescent="0.3">
      <c r="D1081" s="62" t="s">
        <v>67</v>
      </c>
      <c r="E1081" s="228">
        <f t="shared" si="99"/>
        <v>0</v>
      </c>
      <c r="F1081" s="229"/>
      <c r="G1081" s="230">
        <f>SUMIFS(N1050:N1056,G1050:G1056,"O",B1050:B1056,"AGUA Y SANEAMIENTO")</f>
        <v>0</v>
      </c>
      <c r="H1081" s="231"/>
      <c r="I1081" s="63">
        <f>COUNTIFS(G1038:G1041,"A",B1038:B1041,"FORTAMUN")</f>
        <v>0</v>
      </c>
      <c r="J1081" s="230">
        <f>SUMIFS(N1050:N1056,G1050:G1056,"A",B1050:B1056,"AGUA Y SANEAMIENTO")</f>
        <v>0</v>
      </c>
      <c r="K1081" s="232"/>
      <c r="L1081" s="63">
        <f>COUNTIFS(G1038:G1041,"AC",B1038:B1041,"FORTAMUN")</f>
        <v>0</v>
      </c>
      <c r="M1081" s="230">
        <f>SUMIFS(N1041:N1051,G1041:G1051,"AC",B1041:B1051,"AGUA Y SANEAMIENTO")</f>
        <v>0</v>
      </c>
      <c r="N1081" s="232"/>
      <c r="O1081" s="233"/>
      <c r="P1081" s="234"/>
      <c r="Q1081" s="235"/>
      <c r="R1081" s="64"/>
      <c r="S1081" s="236"/>
      <c r="T1081" s="236"/>
    </row>
    <row r="1082" spans="2:25" ht="15.75" thickBot="1" x14ac:dyDescent="0.3">
      <c r="D1082" s="65" t="s">
        <v>73</v>
      </c>
      <c r="E1082" s="237">
        <f>SUBTOTAL(9,E1072:F1081)</f>
        <v>0</v>
      </c>
      <c r="F1082" s="238"/>
      <c r="G1082" s="239">
        <f>SUBTOTAL(9,G1072:H1081)</f>
        <v>0</v>
      </c>
      <c r="H1082" s="240"/>
      <c r="I1082" s="66">
        <f>SUBTOTAL(9,I1072:I1081)</f>
        <v>0</v>
      </c>
      <c r="J1082" s="239">
        <f>SUBTOTAL(9,J1072:K1081)</f>
        <v>0</v>
      </c>
      <c r="K1082" s="240"/>
      <c r="L1082" s="67">
        <f>SUBTOTAL(9,L1072:L1081)</f>
        <v>0</v>
      </c>
      <c r="M1082" s="239">
        <f>SUBTOTAL(9,M1072:N1081)</f>
        <v>0</v>
      </c>
      <c r="N1082" s="240"/>
      <c r="O1082" s="67"/>
      <c r="P1082" s="68"/>
      <c r="Q1082" s="69"/>
      <c r="R1082" s="70">
        <f>SUBTOTAL(9,R1072:R1081)</f>
        <v>1</v>
      </c>
      <c r="S1082" s="239">
        <f>SUBTOTAL(9,S1072:T1081)</f>
        <v>7202.06</v>
      </c>
      <c r="T1082" s="240"/>
    </row>
    <row r="1086" spans="2:25" x14ac:dyDescent="0.25">
      <c r="B1086" s="136"/>
      <c r="C1086" s="241"/>
      <c r="D1086" s="241"/>
      <c r="E1086" s="146"/>
      <c r="F1086" s="146"/>
      <c r="G1086" s="146"/>
      <c r="H1086" s="359"/>
      <c r="I1086" s="242"/>
      <c r="J1086" s="242"/>
      <c r="K1086" s="242"/>
      <c r="L1086" s="242"/>
      <c r="M1086" s="142"/>
      <c r="N1086" s="142"/>
      <c r="O1086" s="242"/>
      <c r="P1086" s="242"/>
      <c r="Q1086" s="242"/>
      <c r="R1086" s="242"/>
      <c r="S1086" s="142"/>
      <c r="T1086" s="142"/>
      <c r="U1086" s="242"/>
      <c r="V1086" s="242"/>
      <c r="W1086" s="242"/>
      <c r="X1086" s="242"/>
      <c r="Y1086" s="242"/>
    </row>
    <row r="1087" spans="2:25" x14ac:dyDescent="0.25">
      <c r="B1087" s="136"/>
      <c r="C1087" s="225"/>
      <c r="D1087" s="225"/>
      <c r="E1087" s="225"/>
      <c r="F1087" s="225"/>
      <c r="G1087" s="225"/>
      <c r="H1087" s="360"/>
      <c r="I1087" s="138"/>
      <c r="J1087" s="138"/>
      <c r="K1087" s="138"/>
      <c r="L1087" s="138"/>
      <c r="M1087" s="138"/>
      <c r="N1087" s="137"/>
      <c r="O1087" s="138"/>
      <c r="P1087" s="138"/>
      <c r="Q1087" s="138"/>
      <c r="R1087" s="138"/>
      <c r="S1087" s="137"/>
      <c r="T1087" s="138"/>
      <c r="U1087" s="138"/>
      <c r="V1087" s="138"/>
      <c r="W1087" s="138"/>
      <c r="X1087" s="39"/>
      <c r="Y1087" s="39"/>
    </row>
    <row r="1088" spans="2:25" ht="15.75" x14ac:dyDescent="0.25">
      <c r="B1088" s="139"/>
      <c r="C1088" s="227"/>
      <c r="D1088" s="227"/>
      <c r="E1088" s="145"/>
      <c r="F1088" s="145"/>
      <c r="G1088" s="140"/>
      <c r="H1088" s="360"/>
      <c r="I1088" s="227"/>
      <c r="J1088" s="227"/>
      <c r="K1088" s="227"/>
      <c r="L1088" s="227"/>
      <c r="M1088" s="141"/>
      <c r="N1088" s="141"/>
      <c r="O1088" s="227"/>
      <c r="P1088" s="227"/>
      <c r="Q1088" s="227"/>
      <c r="R1088" s="227"/>
      <c r="S1088" s="142"/>
      <c r="T1088" s="141"/>
      <c r="U1088" s="227"/>
      <c r="V1088" s="227"/>
      <c r="W1088" s="227"/>
      <c r="X1088" s="227"/>
      <c r="Y1088" s="227"/>
    </row>
    <row r="1089" spans="2:25" ht="15.75" x14ac:dyDescent="0.25">
      <c r="B1089" s="139"/>
      <c r="C1089" s="227"/>
      <c r="D1089" s="227"/>
      <c r="E1089" s="145"/>
      <c r="F1089" s="145"/>
      <c r="G1089" s="145"/>
      <c r="H1089" s="360"/>
      <c r="I1089" s="227"/>
      <c r="J1089" s="227"/>
      <c r="K1089" s="227"/>
      <c r="L1089" s="227"/>
      <c r="M1089" s="141"/>
      <c r="N1089" s="141"/>
      <c r="O1089" s="227"/>
      <c r="P1089" s="227"/>
      <c r="Q1089" s="227"/>
      <c r="R1089" s="227"/>
      <c r="S1089" s="141"/>
      <c r="T1089" s="141"/>
      <c r="U1089" s="227"/>
      <c r="V1089" s="227"/>
      <c r="W1089" s="227"/>
      <c r="X1089" s="227"/>
      <c r="Y1089" s="227"/>
    </row>
    <row r="1090" spans="2:25" x14ac:dyDescent="0.25">
      <c r="B1090" s="39"/>
      <c r="C1090" s="39"/>
      <c r="D1090" s="39"/>
      <c r="E1090" s="39"/>
      <c r="F1090" s="39"/>
      <c r="G1090" s="39"/>
      <c r="H1090" s="39"/>
      <c r="I1090" s="39"/>
      <c r="J1090" s="39"/>
      <c r="K1090" s="39"/>
      <c r="L1090" s="39"/>
      <c r="M1090" s="39"/>
      <c r="N1090" s="39"/>
      <c r="O1090" s="39"/>
      <c r="P1090" s="39"/>
      <c r="Q1090" s="39"/>
      <c r="R1090" s="39"/>
      <c r="S1090" s="39"/>
      <c r="T1090" s="39"/>
      <c r="U1090" s="39"/>
      <c r="V1090" s="39"/>
      <c r="W1090" s="39"/>
      <c r="X1090" s="39"/>
      <c r="Y1090" s="39"/>
    </row>
    <row r="1091" spans="2:25" x14ac:dyDescent="0.25">
      <c r="B1091" s="39"/>
      <c r="C1091" s="39"/>
      <c r="D1091" s="39"/>
      <c r="E1091" s="39"/>
      <c r="F1091" s="39"/>
      <c r="G1091" s="39"/>
      <c r="H1091" s="39"/>
      <c r="I1091" s="39"/>
      <c r="J1091" s="39"/>
      <c r="K1091" s="39"/>
      <c r="L1091" s="39"/>
      <c r="M1091" s="39"/>
      <c r="N1091" s="39"/>
      <c r="O1091" s="39"/>
      <c r="P1091" s="39"/>
      <c r="Q1091" s="39"/>
      <c r="R1091" s="39"/>
      <c r="S1091" s="39"/>
      <c r="T1091" s="39"/>
      <c r="U1091" s="39"/>
      <c r="V1091" s="39"/>
      <c r="W1091" s="39"/>
      <c r="X1091" s="39"/>
      <c r="Y1091" s="39"/>
    </row>
    <row r="1092" spans="2:25" x14ac:dyDescent="0.25">
      <c r="B1092" s="39"/>
      <c r="C1092" s="39"/>
      <c r="D1092" s="39"/>
      <c r="E1092" s="39"/>
      <c r="F1092" s="39"/>
      <c r="G1092" s="39"/>
      <c r="H1092" s="39"/>
      <c r="I1092" s="39"/>
      <c r="J1092" s="39"/>
      <c r="K1092" s="39"/>
      <c r="L1092" s="39"/>
      <c r="M1092" s="39"/>
      <c r="N1092" s="39"/>
      <c r="O1092" s="39"/>
      <c r="P1092" s="39"/>
      <c r="Q1092" s="39"/>
      <c r="R1092" s="39"/>
      <c r="S1092" s="39"/>
      <c r="T1092" s="39"/>
      <c r="U1092" s="39"/>
      <c r="V1092" s="39"/>
      <c r="W1092" s="39"/>
      <c r="X1092" s="39"/>
      <c r="Y1092" s="39"/>
    </row>
    <row r="1093" spans="2:25" x14ac:dyDescent="0.25">
      <c r="B1093" s="39"/>
      <c r="C1093" s="39"/>
      <c r="D1093" s="39"/>
      <c r="E1093" s="39"/>
      <c r="F1093" s="39"/>
      <c r="G1093" s="39"/>
      <c r="H1093" s="39"/>
      <c r="I1093" s="39"/>
      <c r="J1093" s="39"/>
      <c r="K1093" s="39"/>
      <c r="L1093" s="39"/>
      <c r="M1093" s="39"/>
      <c r="N1093" s="39"/>
      <c r="O1093" s="39"/>
      <c r="P1093" s="39"/>
      <c r="Q1093" s="39"/>
      <c r="R1093" s="39"/>
      <c r="S1093" s="39"/>
      <c r="T1093" s="39"/>
      <c r="U1093" s="39"/>
      <c r="V1093" s="39"/>
      <c r="W1093" s="39"/>
      <c r="X1093" s="39"/>
      <c r="Y1093" s="39"/>
    </row>
    <row r="1111" spans="1:25" ht="20.25" x14ac:dyDescent="0.25">
      <c r="A1111" s="311" t="s">
        <v>0</v>
      </c>
      <c r="B1111" s="312"/>
      <c r="C1111" s="312"/>
      <c r="D1111" s="312"/>
      <c r="E1111" s="312"/>
      <c r="F1111" s="312"/>
      <c r="G1111" s="312"/>
      <c r="H1111" s="312"/>
      <c r="I1111" s="312"/>
      <c r="J1111" s="312"/>
      <c r="K1111" s="312"/>
      <c r="L1111" s="312"/>
      <c r="M1111" s="312"/>
      <c r="N1111" s="312"/>
      <c r="O1111" s="312"/>
      <c r="P1111" s="312"/>
      <c r="Q1111" s="312"/>
      <c r="R1111" s="312"/>
      <c r="S1111" s="312"/>
      <c r="T1111" s="312"/>
      <c r="U1111" s="312"/>
      <c r="V1111" s="312"/>
      <c r="W1111" s="312"/>
      <c r="X1111" s="312"/>
      <c r="Y1111" s="313"/>
    </row>
    <row r="1112" spans="1:25" x14ac:dyDescent="0.25">
      <c r="A1112" s="149"/>
      <c r="B1112" s="189"/>
      <c r="C1112" s="189"/>
      <c r="D1112" s="189"/>
      <c r="E1112" s="189"/>
      <c r="F1112" s="189"/>
      <c r="G1112" s="189"/>
      <c r="H1112" s="189"/>
      <c r="I1112" s="189"/>
      <c r="J1112" s="189"/>
      <c r="K1112" s="189"/>
      <c r="L1112" s="189"/>
      <c r="M1112" s="189"/>
      <c r="N1112" s="189"/>
      <c r="O1112" s="189"/>
      <c r="P1112" s="189"/>
      <c r="Q1112" s="189"/>
      <c r="R1112" s="189"/>
      <c r="S1112" s="189"/>
      <c r="T1112" s="189"/>
      <c r="U1112" s="189"/>
      <c r="V1112" s="189"/>
      <c r="W1112" s="189"/>
      <c r="X1112" s="189"/>
      <c r="Y1112" s="190"/>
    </row>
    <row r="1113" spans="1:25" ht="15.75" x14ac:dyDescent="0.25">
      <c r="A1113" s="314" t="s">
        <v>286</v>
      </c>
      <c r="B1113" s="315"/>
      <c r="C1113" s="315"/>
      <c r="D1113" s="315"/>
      <c r="E1113" s="315"/>
      <c r="F1113" s="315"/>
      <c r="G1113" s="315"/>
      <c r="H1113" s="315"/>
      <c r="I1113" s="315"/>
      <c r="J1113" s="315"/>
      <c r="K1113" s="315"/>
      <c r="L1113" s="315"/>
      <c r="M1113" s="315"/>
      <c r="N1113" s="315"/>
      <c r="O1113" s="315"/>
      <c r="P1113" s="315"/>
      <c r="Q1113" s="315"/>
      <c r="R1113" s="315"/>
      <c r="S1113" s="315"/>
      <c r="T1113" s="315"/>
      <c r="U1113" s="315"/>
      <c r="V1113" s="315"/>
      <c r="W1113" s="315"/>
      <c r="X1113" s="315"/>
      <c r="Y1113" s="316"/>
    </row>
    <row r="1114" spans="1:25" ht="15.75" x14ac:dyDescent="0.25">
      <c r="A1114" s="152"/>
      <c r="B1114" s="153"/>
      <c r="C1114" s="153"/>
      <c r="D1114" s="153"/>
      <c r="E1114" s="153"/>
      <c r="F1114" s="153"/>
      <c r="G1114" s="153"/>
      <c r="H1114" s="153"/>
      <c r="I1114" s="153"/>
      <c r="J1114" s="153"/>
      <c r="K1114" s="153"/>
      <c r="L1114" s="153"/>
      <c r="M1114" s="153"/>
      <c r="N1114" s="153"/>
      <c r="O1114" s="153"/>
      <c r="P1114" s="153"/>
      <c r="Q1114" s="153"/>
      <c r="R1114" s="153"/>
      <c r="S1114" s="153"/>
      <c r="T1114" s="153"/>
      <c r="U1114" s="153"/>
      <c r="V1114" s="153"/>
      <c r="W1114" s="153"/>
      <c r="X1114" s="317"/>
      <c r="Y1114" s="318"/>
    </row>
    <row r="1115" spans="1:25" x14ac:dyDescent="0.25">
      <c r="A1115" s="319"/>
      <c r="B1115" s="320"/>
      <c r="C1115" s="320"/>
      <c r="D1115" s="320"/>
      <c r="E1115" s="320"/>
      <c r="F1115" s="320"/>
      <c r="G1115" s="320"/>
      <c r="H1115" s="320"/>
      <c r="I1115" s="320"/>
      <c r="J1115" s="320"/>
      <c r="K1115" s="320"/>
      <c r="L1115" s="320"/>
      <c r="M1115" s="320"/>
      <c r="N1115" s="320"/>
      <c r="O1115" s="191"/>
      <c r="P1115" s="191"/>
      <c r="Q1115" s="321" t="s">
        <v>197</v>
      </c>
      <c r="R1115" s="321"/>
      <c r="S1115" s="321"/>
      <c r="T1115" s="321"/>
      <c r="U1115" s="321"/>
      <c r="V1115" s="321"/>
      <c r="W1115" s="321"/>
      <c r="X1115" s="321"/>
      <c r="Y1115" s="322"/>
    </row>
    <row r="1118" spans="1:25" x14ac:dyDescent="0.25">
      <c r="A1118" s="287" t="s">
        <v>1</v>
      </c>
      <c r="B1118" s="287"/>
      <c r="C1118" s="323" t="s">
        <v>126</v>
      </c>
      <c r="D1118" s="324"/>
      <c r="E1118" s="324"/>
      <c r="F1118" s="324"/>
      <c r="G1118" s="324"/>
      <c r="H1118" s="324"/>
      <c r="I1118" s="324"/>
      <c r="J1118" s="324"/>
      <c r="K1118" s="324"/>
      <c r="L1118" s="324"/>
      <c r="M1118" s="324"/>
      <c r="N1118" s="324"/>
      <c r="O1118" s="324"/>
      <c r="P1118" s="324"/>
      <c r="Q1118" s="325"/>
      <c r="R1118" s="326" t="s">
        <v>2</v>
      </c>
      <c r="S1118" s="327"/>
      <c r="T1118" s="327"/>
      <c r="U1118" s="327"/>
      <c r="V1118" s="327"/>
      <c r="W1118" s="327"/>
      <c r="X1118" s="327"/>
      <c r="Y1118" s="328"/>
    </row>
    <row r="1119" spans="1:25" x14ac:dyDescent="0.25">
      <c r="A1119" s="287" t="s">
        <v>3</v>
      </c>
      <c r="B1119" s="287"/>
      <c r="C1119" s="288" t="s">
        <v>181</v>
      </c>
      <c r="D1119" s="289"/>
      <c r="E1119" s="289"/>
      <c r="F1119" s="289"/>
      <c r="G1119" s="289"/>
      <c r="H1119" s="289"/>
      <c r="I1119" s="289"/>
      <c r="J1119" s="289"/>
      <c r="K1119" s="289"/>
      <c r="L1119" s="289"/>
      <c r="M1119" s="289"/>
      <c r="N1119" s="289"/>
      <c r="O1119" s="289"/>
      <c r="P1119" s="289"/>
      <c r="Q1119" s="290"/>
      <c r="R1119" s="305" t="s">
        <v>4</v>
      </c>
      <c r="S1119" s="306"/>
      <c r="T1119" s="291" t="s">
        <v>256</v>
      </c>
      <c r="U1119" s="292"/>
      <c r="V1119" s="292"/>
      <c r="W1119" s="292"/>
      <c r="X1119" s="292"/>
      <c r="Y1119" s="293"/>
    </row>
    <row r="1120" spans="1:25" x14ac:dyDescent="0.25">
      <c r="A1120" s="287" t="s">
        <v>6</v>
      </c>
      <c r="B1120" s="287"/>
      <c r="C1120" s="288" t="s">
        <v>80</v>
      </c>
      <c r="D1120" s="289"/>
      <c r="E1120" s="289"/>
      <c r="F1120" s="289"/>
      <c r="G1120" s="289"/>
      <c r="H1120" s="289"/>
      <c r="I1120" s="289"/>
      <c r="J1120" s="289"/>
      <c r="K1120" s="289"/>
      <c r="L1120" s="289"/>
      <c r="M1120" s="289"/>
      <c r="N1120" s="289"/>
      <c r="O1120" s="289"/>
      <c r="P1120" s="289"/>
      <c r="Q1120" s="290"/>
      <c r="R1120" s="307" t="s">
        <v>7</v>
      </c>
      <c r="S1120" s="308"/>
      <c r="T1120" s="291" t="s">
        <v>261</v>
      </c>
      <c r="U1120" s="292"/>
      <c r="V1120" s="292"/>
      <c r="W1120" s="292"/>
      <c r="X1120" s="292"/>
      <c r="Y1120" s="293"/>
    </row>
    <row r="1121" spans="1:25" x14ac:dyDescent="0.25">
      <c r="A1121" s="287" t="s">
        <v>9</v>
      </c>
      <c r="B1121" s="287"/>
      <c r="C1121" s="288" t="s">
        <v>212</v>
      </c>
      <c r="D1121" s="289"/>
      <c r="E1121" s="289"/>
      <c r="F1121" s="289"/>
      <c r="G1121" s="289"/>
      <c r="H1121" s="289"/>
      <c r="I1121" s="289"/>
      <c r="J1121" s="289"/>
      <c r="K1121" s="289"/>
      <c r="L1121" s="289"/>
      <c r="M1121" s="289"/>
      <c r="N1121" s="289"/>
      <c r="O1121" s="289"/>
      <c r="P1121" s="289"/>
      <c r="Q1121" s="290"/>
      <c r="R1121" s="307" t="s">
        <v>10</v>
      </c>
      <c r="S1121" s="308"/>
      <c r="T1121" s="291" t="s">
        <v>267</v>
      </c>
      <c r="U1121" s="292"/>
      <c r="V1121" s="292"/>
      <c r="W1121" s="292"/>
      <c r="X1121" s="292"/>
      <c r="Y1121" s="293"/>
    </row>
    <row r="1122" spans="1:25" ht="15" customHeight="1" x14ac:dyDescent="0.25">
      <c r="A1122" s="287" t="s">
        <v>11</v>
      </c>
      <c r="B1122" s="287"/>
      <c r="C1122" s="288" t="s">
        <v>216</v>
      </c>
      <c r="D1122" s="289"/>
      <c r="E1122" s="289"/>
      <c r="F1122" s="289"/>
      <c r="G1122" s="289"/>
      <c r="H1122" s="289"/>
      <c r="I1122" s="289"/>
      <c r="J1122" s="289"/>
      <c r="K1122" s="289"/>
      <c r="L1122" s="289"/>
      <c r="M1122" s="289"/>
      <c r="N1122" s="289"/>
      <c r="O1122" s="289"/>
      <c r="P1122" s="289"/>
      <c r="Q1122" s="290"/>
      <c r="R1122" s="3" t="s">
        <v>12</v>
      </c>
      <c r="S1122" s="4"/>
      <c r="T1122" s="291" t="s">
        <v>271</v>
      </c>
      <c r="U1122" s="292"/>
      <c r="V1122" s="292"/>
      <c r="W1122" s="292"/>
      <c r="X1122" s="292"/>
      <c r="Y1122" s="293"/>
    </row>
    <row r="1123" spans="1:25" x14ac:dyDescent="0.25">
      <c r="A1123" s="294" t="s">
        <v>13</v>
      </c>
      <c r="B1123" s="294"/>
      <c r="C1123" s="337" t="s">
        <v>217</v>
      </c>
      <c r="D1123" s="289"/>
      <c r="E1123" s="289"/>
      <c r="F1123" s="289"/>
      <c r="G1123" s="289"/>
      <c r="H1123" s="289"/>
      <c r="I1123" s="289"/>
      <c r="J1123" s="289"/>
      <c r="K1123" s="289"/>
      <c r="L1123" s="289"/>
      <c r="M1123" s="289"/>
      <c r="N1123" s="289"/>
      <c r="O1123" s="289"/>
      <c r="P1123" s="289"/>
      <c r="Q1123" s="290"/>
      <c r="R1123" s="295" t="s">
        <v>14</v>
      </c>
      <c r="S1123" s="296"/>
      <c r="T1123" s="297" t="s">
        <v>273</v>
      </c>
      <c r="U1123" s="298"/>
      <c r="V1123" s="298"/>
      <c r="W1123" s="298"/>
      <c r="X1123" s="298"/>
      <c r="Y1123" s="299"/>
    </row>
    <row r="1124" spans="1:25" x14ac:dyDescent="0.25">
      <c r="A1124" s="5"/>
      <c r="B1124" s="5"/>
      <c r="C1124" s="5"/>
      <c r="D1124" s="5"/>
      <c r="E1124" s="5"/>
      <c r="F1124" s="5"/>
      <c r="G1124" s="5"/>
      <c r="H1124" s="5"/>
      <c r="I1124" s="5"/>
      <c r="J1124" s="5"/>
      <c r="K1124" s="5"/>
      <c r="L1124" s="5"/>
      <c r="M1124" s="5"/>
      <c r="N1124" s="5"/>
      <c r="O1124" s="5"/>
      <c r="P1124" s="5"/>
      <c r="Q1124" s="5"/>
      <c r="R1124" s="5"/>
      <c r="S1124" s="5"/>
      <c r="T1124" s="5"/>
      <c r="U1124" s="5"/>
      <c r="V1124" s="5"/>
      <c r="W1124" s="5"/>
      <c r="X1124" s="5"/>
      <c r="Y1124" s="5"/>
    </row>
    <row r="1125" spans="1:25" ht="21.75" customHeight="1" x14ac:dyDescent="0.25">
      <c r="A1125" s="264" t="s">
        <v>15</v>
      </c>
      <c r="B1125" s="261" t="s">
        <v>16</v>
      </c>
      <c r="C1125" s="263"/>
      <c r="D1125" s="278" t="s">
        <v>17</v>
      </c>
      <c r="E1125" s="280" t="s">
        <v>18</v>
      </c>
      <c r="F1125" s="300" t="s">
        <v>19</v>
      </c>
      <c r="G1125" s="278" t="s">
        <v>20</v>
      </c>
      <c r="H1125" s="280" t="s">
        <v>21</v>
      </c>
      <c r="I1125" s="280" t="s">
        <v>22</v>
      </c>
      <c r="J1125" s="280"/>
      <c r="K1125" s="261" t="s">
        <v>23</v>
      </c>
      <c r="L1125" s="262"/>
      <c r="M1125" s="262"/>
      <c r="N1125" s="262"/>
      <c r="O1125" s="262"/>
      <c r="P1125" s="263"/>
      <c r="Q1125" s="284" t="s">
        <v>24</v>
      </c>
      <c r="R1125" s="284"/>
      <c r="S1125" s="284" t="s">
        <v>25</v>
      </c>
      <c r="T1125" s="284"/>
      <c r="U1125" s="301" t="s">
        <v>26</v>
      </c>
      <c r="V1125" s="221" t="s">
        <v>27</v>
      </c>
      <c r="W1125" s="221" t="s">
        <v>27</v>
      </c>
      <c r="X1125" s="221" t="s">
        <v>27</v>
      </c>
      <c r="Y1125" s="303" t="s">
        <v>28</v>
      </c>
    </row>
    <row r="1126" spans="1:25" ht="24" x14ac:dyDescent="0.25">
      <c r="A1126" s="264"/>
      <c r="B1126" s="183" t="s">
        <v>29</v>
      </c>
      <c r="C1126" s="183" t="s">
        <v>30</v>
      </c>
      <c r="D1126" s="279"/>
      <c r="E1126" s="280"/>
      <c r="F1126" s="300"/>
      <c r="G1126" s="279"/>
      <c r="H1126" s="280"/>
      <c r="I1126" s="186" t="s">
        <v>31</v>
      </c>
      <c r="J1126" s="10" t="s">
        <v>32</v>
      </c>
      <c r="K1126" s="269" t="s">
        <v>33</v>
      </c>
      <c r="L1126" s="270"/>
      <c r="M1126" s="286"/>
      <c r="N1126" s="269" t="s">
        <v>34</v>
      </c>
      <c r="O1126" s="270"/>
      <c r="P1126" s="286"/>
      <c r="Q1126" s="27" t="s">
        <v>35</v>
      </c>
      <c r="R1126" s="27" t="s">
        <v>36</v>
      </c>
      <c r="S1126" s="27" t="s">
        <v>123</v>
      </c>
      <c r="T1126" s="27" t="s">
        <v>124</v>
      </c>
      <c r="U1126" s="302"/>
      <c r="V1126" s="220" t="s">
        <v>37</v>
      </c>
      <c r="W1126" s="220" t="s">
        <v>38</v>
      </c>
      <c r="X1126" s="220" t="s">
        <v>39</v>
      </c>
      <c r="Y1126" s="304"/>
    </row>
    <row r="1127" spans="1:25" ht="24" x14ac:dyDescent="0.25">
      <c r="A1127" s="180"/>
      <c r="B1127" s="183"/>
      <c r="C1127" s="183"/>
      <c r="D1127" s="182"/>
      <c r="E1127" s="183"/>
      <c r="F1127" s="187"/>
      <c r="G1127" s="182"/>
      <c r="H1127" s="183"/>
      <c r="I1127" s="186"/>
      <c r="J1127" s="10"/>
      <c r="K1127" s="183" t="s">
        <v>40</v>
      </c>
      <c r="L1127" s="183" t="s">
        <v>41</v>
      </c>
      <c r="M1127" s="183" t="s">
        <v>42</v>
      </c>
      <c r="N1127" s="183" t="s">
        <v>40</v>
      </c>
      <c r="O1127" s="183" t="s">
        <v>41</v>
      </c>
      <c r="P1127" s="183" t="s">
        <v>42</v>
      </c>
      <c r="Q1127" s="183"/>
      <c r="R1127" s="183"/>
      <c r="S1127" s="183"/>
      <c r="T1127" s="183"/>
      <c r="U1127" s="182"/>
      <c r="V1127" s="14"/>
      <c r="W1127" s="14"/>
      <c r="X1127" s="14"/>
      <c r="Y1127" s="188"/>
    </row>
    <row r="1128" spans="1:25" x14ac:dyDescent="0.25">
      <c r="A1128" s="16">
        <v>1</v>
      </c>
      <c r="B1128" s="16"/>
      <c r="C1128" s="17"/>
      <c r="D1128" s="17"/>
      <c r="E1128" s="17"/>
      <c r="F1128" s="18"/>
      <c r="G1128" s="16"/>
      <c r="H1128" s="18"/>
      <c r="I1128" s="18"/>
      <c r="J1128" s="18"/>
      <c r="K1128" s="19"/>
      <c r="L1128" s="19"/>
      <c r="M1128" s="19"/>
      <c r="N1128" s="19"/>
      <c r="O1128" s="19"/>
      <c r="P1128" s="19"/>
      <c r="Q1128" s="20"/>
      <c r="R1128" s="16"/>
      <c r="S1128" s="21"/>
      <c r="T1128" s="21"/>
      <c r="U1128" s="22"/>
      <c r="V1128" s="23">
        <f>IFERROR((J1128/I1128)*100,0)</f>
        <v>0</v>
      </c>
      <c r="W1128" s="23">
        <f>IFERROR((S1128/T1128)*100,0)</f>
        <v>0</v>
      </c>
      <c r="X1128" s="23">
        <f>IFERROR(((N1128+O1128+P1128)/(K1128+L1128+M1128))*100,0)</f>
        <v>0</v>
      </c>
      <c r="Y1128" s="24"/>
    </row>
    <row r="1129" spans="1:25" x14ac:dyDescent="0.25">
      <c r="A1129" s="16">
        <v>2</v>
      </c>
      <c r="B1129" s="16"/>
      <c r="C1129" s="17"/>
      <c r="D1129" s="17"/>
      <c r="E1129" s="17"/>
      <c r="F1129" s="18"/>
      <c r="G1129" s="16"/>
      <c r="H1129" s="18"/>
      <c r="I1129" s="18"/>
      <c r="J1129" s="18"/>
      <c r="K1129" s="19"/>
      <c r="L1129" s="19"/>
      <c r="M1129" s="19"/>
      <c r="N1129" s="19"/>
      <c r="O1129" s="19"/>
      <c r="P1129" s="19"/>
      <c r="Q1129" s="20"/>
      <c r="R1129" s="16"/>
      <c r="S1129" s="21"/>
      <c r="T1129" s="21"/>
      <c r="U1129" s="22"/>
      <c r="V1129" s="23">
        <f>IFERROR((J1129/I1129)*100,0)</f>
        <v>0</v>
      </c>
      <c r="W1129" s="23">
        <f>IFERROR((S1129/T1129)*100,0)</f>
        <v>0</v>
      </c>
      <c r="X1129" s="23">
        <f>IFERROR(((N1129+O1129+P1129)/(K1129+L1129+M1129))*100,0)</f>
        <v>0</v>
      </c>
      <c r="Y1129" s="24"/>
    </row>
    <row r="1130" spans="1:25" x14ac:dyDescent="0.25">
      <c r="A1130" s="16">
        <v>3</v>
      </c>
      <c r="B1130" s="16"/>
      <c r="C1130" s="17"/>
      <c r="D1130" s="17"/>
      <c r="E1130" s="17"/>
      <c r="F1130" s="18"/>
      <c r="G1130" s="16"/>
      <c r="H1130" s="18"/>
      <c r="I1130" s="18"/>
      <c r="J1130" s="18"/>
      <c r="K1130" s="19"/>
      <c r="L1130" s="19"/>
      <c r="M1130" s="19"/>
      <c r="N1130" s="19"/>
      <c r="O1130" s="19"/>
      <c r="P1130" s="19"/>
      <c r="Q1130" s="20"/>
      <c r="R1130" s="16"/>
      <c r="S1130" s="21"/>
      <c r="T1130" s="21"/>
      <c r="U1130" s="22"/>
      <c r="V1130" s="23">
        <f>IFERROR((J1130/I1130)*100,0)</f>
        <v>0</v>
      </c>
      <c r="W1130" s="23">
        <f>IFERROR((S1130/T1130)*100,0)</f>
        <v>0</v>
      </c>
      <c r="X1130" s="23">
        <f>IFERROR(((N1130+O1130+P1130)/(K1130+L1130+M1130))*100,0)</f>
        <v>0</v>
      </c>
      <c r="Y1130" s="24"/>
    </row>
    <row r="1131" spans="1:25" x14ac:dyDescent="0.25">
      <c r="A1131" s="25"/>
      <c r="B1131" s="25"/>
      <c r="C1131" s="26"/>
      <c r="D1131" s="183" t="s">
        <v>43</v>
      </c>
      <c r="E1131" s="183"/>
      <c r="F1131" s="27"/>
      <c r="G1131" s="25"/>
      <c r="H1131" s="27"/>
      <c r="I1131" s="27"/>
      <c r="J1131" s="27"/>
      <c r="K1131" s="28">
        <f t="shared" ref="K1131:P1131" si="102">K1128+K1129+K1130</f>
        <v>0</v>
      </c>
      <c r="L1131" s="28">
        <f t="shared" si="102"/>
        <v>0</v>
      </c>
      <c r="M1131" s="28">
        <f t="shared" si="102"/>
        <v>0</v>
      </c>
      <c r="N1131" s="28">
        <f t="shared" si="102"/>
        <v>0</v>
      </c>
      <c r="O1131" s="28">
        <f t="shared" si="102"/>
        <v>0</v>
      </c>
      <c r="P1131" s="28">
        <f t="shared" si="102"/>
        <v>0</v>
      </c>
      <c r="Q1131" s="29"/>
      <c r="R1131" s="25"/>
      <c r="S1131" s="30"/>
      <c r="T1131" s="30"/>
      <c r="U1131" s="31"/>
      <c r="V1131" s="31">
        <v>0</v>
      </c>
      <c r="W1131" s="31">
        <v>0</v>
      </c>
      <c r="X1131" s="31">
        <v>0</v>
      </c>
      <c r="Y1131" s="25"/>
    </row>
    <row r="1132" spans="1:25" x14ac:dyDescent="0.25">
      <c r="A1132" s="16">
        <v>4</v>
      </c>
      <c r="B1132" s="16"/>
      <c r="C1132" s="17"/>
      <c r="D1132" s="17"/>
      <c r="E1132" s="17"/>
      <c r="F1132" s="18"/>
      <c r="G1132" s="16"/>
      <c r="H1132" s="18"/>
      <c r="I1132" s="18"/>
      <c r="J1132" s="18"/>
      <c r="K1132" s="19"/>
      <c r="L1132" s="19"/>
      <c r="M1132" s="19"/>
      <c r="N1132" s="19"/>
      <c r="O1132" s="19"/>
      <c r="P1132" s="19"/>
      <c r="Q1132" s="20"/>
      <c r="R1132" s="16"/>
      <c r="S1132" s="21"/>
      <c r="T1132" s="21"/>
      <c r="U1132" s="22"/>
      <c r="V1132" s="23">
        <f>IFERROR((J1132/I1132)*100,0)</f>
        <v>0</v>
      </c>
      <c r="W1132" s="23">
        <f>IFERROR((S1132/T1132)*100,0)</f>
        <v>0</v>
      </c>
      <c r="X1132" s="23">
        <f>IFERROR(((N1132+O1132+P1132)/(K1132+L1132+M1132))*100,0)</f>
        <v>0</v>
      </c>
      <c r="Y1132" s="24"/>
    </row>
    <row r="1133" spans="1:25" x14ac:dyDescent="0.25">
      <c r="A1133" s="16">
        <v>5</v>
      </c>
      <c r="B1133" s="16"/>
      <c r="C1133" s="16"/>
      <c r="D1133" s="17"/>
      <c r="E1133" s="17"/>
      <c r="F1133" s="18"/>
      <c r="G1133" s="16"/>
      <c r="H1133" s="18"/>
      <c r="I1133" s="18"/>
      <c r="J1133" s="18"/>
      <c r="K1133" s="19"/>
      <c r="L1133" s="19"/>
      <c r="M1133" s="19"/>
      <c r="N1133" s="19"/>
      <c r="O1133" s="19"/>
      <c r="P1133" s="19"/>
      <c r="Q1133" s="20"/>
      <c r="R1133" s="16"/>
      <c r="S1133" s="21"/>
      <c r="T1133" s="16"/>
      <c r="U1133" s="16"/>
      <c r="V1133" s="23">
        <f>IFERROR((J1133/I1133)*100,0)</f>
        <v>0</v>
      </c>
      <c r="W1133" s="23">
        <f>IFERROR((S1133/T1133)*100,0)</f>
        <v>0</v>
      </c>
      <c r="X1133" s="23">
        <f>IFERROR(((N1133+O1133+P1133)/(K1133+L1133+M1133))*100,0)</f>
        <v>0</v>
      </c>
      <c r="Y1133" s="24"/>
    </row>
    <row r="1134" spans="1:25" x14ac:dyDescent="0.25">
      <c r="A1134" s="16">
        <v>6</v>
      </c>
      <c r="B1134" s="16"/>
      <c r="C1134" s="16"/>
      <c r="D1134" s="17"/>
      <c r="E1134" s="17"/>
      <c r="F1134" s="18"/>
      <c r="G1134" s="16"/>
      <c r="H1134" s="18"/>
      <c r="I1134" s="18"/>
      <c r="J1134" s="18"/>
      <c r="K1134" s="19"/>
      <c r="L1134" s="19"/>
      <c r="M1134" s="19"/>
      <c r="N1134" s="19"/>
      <c r="O1134" s="19"/>
      <c r="P1134" s="19"/>
      <c r="Q1134" s="32"/>
      <c r="R1134" s="33"/>
      <c r="S1134" s="34"/>
      <c r="T1134" s="34"/>
      <c r="U1134" s="35"/>
      <c r="V1134" s="23">
        <f>IFERROR((J1134/I1134)*100,0)</f>
        <v>0</v>
      </c>
      <c r="W1134" s="23">
        <f>IFERROR((S1134/T1134)*100,0)</f>
        <v>0</v>
      </c>
      <c r="X1134" s="23">
        <f>IFERROR(((N1134+O1134+P1134)/(K1134+L1134+M1134))*100,0)</f>
        <v>0</v>
      </c>
      <c r="Y1134" s="24"/>
    </row>
    <row r="1135" spans="1:25" x14ac:dyDescent="0.25">
      <c r="A1135" s="25"/>
      <c r="B1135" s="25"/>
      <c r="C1135" s="25"/>
      <c r="D1135" s="183" t="s">
        <v>43</v>
      </c>
      <c r="E1135" s="183"/>
      <c r="F1135" s="27"/>
      <c r="G1135" s="25"/>
      <c r="H1135" s="27"/>
      <c r="I1135" s="27"/>
      <c r="J1135" s="27"/>
      <c r="K1135" s="28">
        <f t="shared" ref="K1135:P1135" si="103">K1132+K1133+K1134</f>
        <v>0</v>
      </c>
      <c r="L1135" s="28">
        <f t="shared" si="103"/>
        <v>0</v>
      </c>
      <c r="M1135" s="28">
        <f t="shared" si="103"/>
        <v>0</v>
      </c>
      <c r="N1135" s="28">
        <f t="shared" si="103"/>
        <v>0</v>
      </c>
      <c r="O1135" s="28">
        <f t="shared" si="103"/>
        <v>0</v>
      </c>
      <c r="P1135" s="28">
        <f t="shared" si="103"/>
        <v>0</v>
      </c>
      <c r="Q1135" s="32"/>
      <c r="R1135" s="33"/>
      <c r="S1135" s="34"/>
      <c r="T1135" s="34"/>
      <c r="U1135" s="35"/>
      <c r="V1135" s="23">
        <f>IFERROR((J1135/I1135)*100,0)</f>
        <v>0</v>
      </c>
      <c r="W1135" s="23">
        <f>IFERROR((S1135/T1135)*100,0)</f>
        <v>0</v>
      </c>
      <c r="X1135" s="23">
        <f>IFERROR(((N1135+O1135+P1135)/(K1135+L1135+M1135))*100,0)</f>
        <v>0</v>
      </c>
      <c r="Y1135" s="24"/>
    </row>
    <row r="1136" spans="1:25" x14ac:dyDescent="0.25">
      <c r="A1136" s="259" t="s">
        <v>44</v>
      </c>
      <c r="B1136" s="259"/>
      <c r="C1136" s="259"/>
      <c r="D1136" s="259"/>
      <c r="E1136" s="259"/>
      <c r="F1136" s="259"/>
      <c r="G1136" s="259"/>
      <c r="H1136" s="259"/>
      <c r="I1136" s="179"/>
      <c r="J1136" s="179"/>
      <c r="K1136" s="37">
        <f t="shared" ref="K1136:P1136" si="104">K1131+K1135</f>
        <v>0</v>
      </c>
      <c r="L1136" s="37">
        <f t="shared" si="104"/>
        <v>0</v>
      </c>
      <c r="M1136" s="37">
        <f t="shared" si="104"/>
        <v>0</v>
      </c>
      <c r="N1136" s="37">
        <f t="shared" si="104"/>
        <v>0</v>
      </c>
      <c r="O1136" s="37">
        <f t="shared" si="104"/>
        <v>0</v>
      </c>
      <c r="P1136" s="37">
        <f t="shared" si="104"/>
        <v>0</v>
      </c>
      <c r="Q1136" s="275"/>
      <c r="R1136" s="275"/>
      <c r="S1136" s="275"/>
      <c r="T1136" s="275"/>
      <c r="U1136" s="275"/>
      <c r="V1136" s="275"/>
      <c r="W1136" s="275"/>
      <c r="X1136" s="275"/>
      <c r="Y1136" s="275"/>
    </row>
    <row r="1137" spans="1:25" x14ac:dyDescent="0.25">
      <c r="A1137" s="38"/>
      <c r="B1137" s="38"/>
      <c r="C1137" s="38"/>
      <c r="D1137" s="38"/>
      <c r="E1137" s="38"/>
      <c r="F1137" s="38"/>
      <c r="G1137" s="38"/>
      <c r="H1137" s="38"/>
      <c r="I1137" s="38"/>
      <c r="J1137" s="38"/>
      <c r="K1137" s="38"/>
      <c r="L1137" s="39"/>
      <c r="M1137" s="39"/>
    </row>
    <row r="1138" spans="1:25" x14ac:dyDescent="0.25">
      <c r="A1138" s="39"/>
      <c r="B1138" s="39"/>
      <c r="C1138" s="39"/>
      <c r="D1138" s="39"/>
      <c r="E1138" s="39"/>
      <c r="F1138" s="39"/>
      <c r="G1138" s="39"/>
      <c r="H1138" s="39"/>
      <c r="I1138" s="39"/>
      <c r="J1138" s="39"/>
      <c r="K1138" s="39"/>
      <c r="L1138" s="39"/>
      <c r="M1138" s="39"/>
      <c r="N1138" s="39"/>
      <c r="O1138" s="39"/>
      <c r="P1138" s="39"/>
    </row>
    <row r="1139" spans="1:25" x14ac:dyDescent="0.25">
      <c r="A1139" s="276" t="s">
        <v>45</v>
      </c>
      <c r="B1139" s="276"/>
      <c r="C1139" s="276"/>
      <c r="D1139" s="276"/>
      <c r="E1139" s="276"/>
      <c r="F1139" s="276"/>
      <c r="G1139" s="276"/>
      <c r="H1139" s="276"/>
      <c r="I1139" s="276"/>
      <c r="J1139" s="276"/>
      <c r="K1139" s="276"/>
      <c r="L1139" s="276"/>
      <c r="M1139" s="276"/>
      <c r="N1139" s="276"/>
      <c r="O1139" s="276"/>
      <c r="P1139" s="276"/>
      <c r="Q1139" s="276"/>
      <c r="R1139" s="276"/>
      <c r="S1139" s="276"/>
      <c r="T1139" s="276"/>
      <c r="U1139" s="276"/>
      <c r="V1139" s="276"/>
      <c r="W1139" s="276"/>
      <c r="X1139" s="276"/>
      <c r="Y1139" s="276"/>
    </row>
    <row r="1140" spans="1:25" x14ac:dyDescent="0.25">
      <c r="A1140" s="277"/>
      <c r="B1140" s="277"/>
      <c r="C1140" s="277"/>
      <c r="D1140" s="277"/>
      <c r="E1140" s="277"/>
      <c r="F1140" s="277"/>
      <c r="G1140" s="277"/>
      <c r="H1140" s="277"/>
      <c r="I1140" s="277"/>
      <c r="J1140" s="277"/>
      <c r="K1140" s="277"/>
      <c r="L1140" s="277"/>
      <c r="M1140" s="277"/>
      <c r="N1140" s="277"/>
      <c r="O1140" s="277"/>
      <c r="P1140" s="277"/>
      <c r="Q1140" s="277"/>
      <c r="R1140" s="277"/>
      <c r="S1140" s="277"/>
      <c r="T1140" s="277"/>
      <c r="U1140" s="277"/>
      <c r="V1140" s="277"/>
      <c r="W1140" s="277"/>
      <c r="X1140" s="277"/>
      <c r="Y1140" s="277"/>
    </row>
    <row r="1141" spans="1:25" ht="21" customHeight="1" x14ac:dyDescent="0.25">
      <c r="A1141" s="264" t="s">
        <v>15</v>
      </c>
      <c r="B1141" s="278" t="s">
        <v>46</v>
      </c>
      <c r="C1141" s="264" t="s">
        <v>47</v>
      </c>
      <c r="D1141" s="264"/>
      <c r="E1141" s="280" t="s">
        <v>18</v>
      </c>
      <c r="F1141" s="278" t="s">
        <v>20</v>
      </c>
      <c r="G1141" s="280" t="s">
        <v>48</v>
      </c>
      <c r="H1141" s="280" t="s">
        <v>22</v>
      </c>
      <c r="I1141" s="280"/>
      <c r="J1141" s="261" t="s">
        <v>23</v>
      </c>
      <c r="K1141" s="262"/>
      <c r="L1141" s="262"/>
      <c r="M1141" s="262"/>
      <c r="N1141" s="262"/>
      <c r="O1141" s="263"/>
      <c r="P1141" s="281" t="s">
        <v>49</v>
      </c>
      <c r="Q1141" s="282"/>
      <c r="R1141" s="283" t="s">
        <v>50</v>
      </c>
      <c r="S1141" s="283"/>
      <c r="T1141" s="284" t="s">
        <v>26</v>
      </c>
      <c r="U1141" s="221" t="s">
        <v>27</v>
      </c>
      <c r="V1141" s="221" t="s">
        <v>27</v>
      </c>
      <c r="W1141" s="221" t="s">
        <v>27</v>
      </c>
      <c r="X1141" s="285" t="s">
        <v>28</v>
      </c>
      <c r="Y1141" s="40"/>
    </row>
    <row r="1142" spans="1:25" ht="36" x14ac:dyDescent="0.25">
      <c r="A1142" s="264"/>
      <c r="B1142" s="279"/>
      <c r="C1142" s="264"/>
      <c r="D1142" s="264"/>
      <c r="E1142" s="280"/>
      <c r="F1142" s="279"/>
      <c r="G1142" s="280"/>
      <c r="H1142" s="186" t="s">
        <v>31</v>
      </c>
      <c r="I1142" s="10" t="s">
        <v>32</v>
      </c>
      <c r="J1142" s="269" t="s">
        <v>51</v>
      </c>
      <c r="K1142" s="270"/>
      <c r="L1142" s="286"/>
      <c r="M1142" s="269" t="s">
        <v>34</v>
      </c>
      <c r="N1142" s="270"/>
      <c r="O1142" s="286"/>
      <c r="P1142" s="27" t="s">
        <v>35</v>
      </c>
      <c r="Q1142" s="27" t="s">
        <v>36</v>
      </c>
      <c r="R1142" s="27" t="s">
        <v>123</v>
      </c>
      <c r="S1142" s="27" t="s">
        <v>124</v>
      </c>
      <c r="T1142" s="284"/>
      <c r="U1142" s="220" t="s">
        <v>37</v>
      </c>
      <c r="V1142" s="220" t="s">
        <v>38</v>
      </c>
      <c r="W1142" s="220" t="s">
        <v>39</v>
      </c>
      <c r="X1142" s="285"/>
      <c r="Y1142" s="40"/>
    </row>
    <row r="1143" spans="1:25" ht="24" x14ac:dyDescent="0.25">
      <c r="A1143" s="180"/>
      <c r="B1143" s="182"/>
      <c r="C1143" s="71"/>
      <c r="D1143" s="72"/>
      <c r="E1143" s="181"/>
      <c r="F1143" s="182"/>
      <c r="G1143" s="183"/>
      <c r="H1143" s="41"/>
      <c r="I1143" s="10"/>
      <c r="J1143" s="183" t="s">
        <v>40</v>
      </c>
      <c r="K1143" s="183" t="s">
        <v>41</v>
      </c>
      <c r="L1143" s="183" t="s">
        <v>42</v>
      </c>
      <c r="M1143" s="183" t="s">
        <v>40</v>
      </c>
      <c r="N1143" s="183" t="s">
        <v>41</v>
      </c>
      <c r="O1143" s="183" t="s">
        <v>42</v>
      </c>
      <c r="P1143" s="183"/>
      <c r="Q1143" s="183"/>
      <c r="R1143" s="183"/>
      <c r="S1143" s="183"/>
      <c r="T1143" s="183"/>
      <c r="U1143" s="14"/>
      <c r="V1143" s="14"/>
      <c r="W1143" s="14"/>
      <c r="X1143" s="187"/>
      <c r="Y1143" s="40"/>
    </row>
    <row r="1144" spans="1:25" ht="37.5" customHeight="1" x14ac:dyDescent="0.25">
      <c r="A1144" s="16">
        <v>1</v>
      </c>
      <c r="B1144" s="42" t="s">
        <v>75</v>
      </c>
      <c r="C1144" s="247" t="s">
        <v>218</v>
      </c>
      <c r="D1144" s="329"/>
      <c r="E1144" s="18" t="s">
        <v>193</v>
      </c>
      <c r="F1144" s="184" t="s">
        <v>54</v>
      </c>
      <c r="G1144" s="185" t="s">
        <v>54</v>
      </c>
      <c r="H1144" s="18">
        <v>5</v>
      </c>
      <c r="I1144" s="18">
        <v>5</v>
      </c>
      <c r="J1144" s="19">
        <v>23269.74</v>
      </c>
      <c r="K1144" s="19"/>
      <c r="L1144" s="19"/>
      <c r="M1144" s="19">
        <v>23269.74</v>
      </c>
      <c r="N1144" s="19"/>
      <c r="O1144" s="20"/>
      <c r="P1144" s="23">
        <f>IFERROR((I1144/H1144)*100,0)</f>
        <v>100</v>
      </c>
      <c r="Q1144" s="23">
        <f>IFERROR((M1144/J1144)*100,0)</f>
        <v>100</v>
      </c>
      <c r="R1144" s="21">
        <v>44470</v>
      </c>
      <c r="S1144" s="21">
        <v>44561</v>
      </c>
      <c r="T1144" s="22">
        <v>300</v>
      </c>
      <c r="U1144" s="23">
        <f t="shared" ref="U1144" si="105">IFERROR((I1144/H1144)*100,0)</f>
        <v>100</v>
      </c>
      <c r="V1144" s="23">
        <f t="shared" ref="V1144" si="106">IFERROR((Q1144/P1144)*100,0)</f>
        <v>100</v>
      </c>
      <c r="W1144" s="23">
        <f t="shared" ref="W1144" si="107">IFERROR((M1144/J1144)*100,0)</f>
        <v>100</v>
      </c>
      <c r="X1144" s="24"/>
      <c r="Y1144" s="40"/>
    </row>
    <row r="1145" spans="1:25" ht="15" customHeight="1" x14ac:dyDescent="0.25">
      <c r="A1145" s="16"/>
      <c r="B1145" s="42"/>
      <c r="C1145" s="336"/>
      <c r="D1145" s="257"/>
      <c r="E1145" s="44"/>
      <c r="F1145" s="184"/>
      <c r="G1145" s="185"/>
      <c r="H1145" s="44"/>
      <c r="I1145" s="44"/>
      <c r="J1145" s="19"/>
      <c r="K1145" s="19"/>
      <c r="L1145" s="19"/>
      <c r="M1145" s="19"/>
      <c r="N1145" s="20"/>
      <c r="O1145" s="20"/>
      <c r="P1145" s="20"/>
      <c r="Q1145" s="16"/>
      <c r="R1145" s="21"/>
      <c r="S1145" s="21"/>
      <c r="T1145" s="22"/>
      <c r="U1145" s="23"/>
      <c r="V1145" s="23"/>
      <c r="W1145" s="23"/>
      <c r="X1145" s="24"/>
      <c r="Y1145" s="40"/>
    </row>
    <row r="1146" spans="1:25" ht="12.75" customHeight="1" x14ac:dyDescent="0.25">
      <c r="A1146" s="16"/>
      <c r="B1146" s="42"/>
      <c r="C1146" s="257"/>
      <c r="D1146" s="258"/>
      <c r="E1146" s="87"/>
      <c r="F1146" s="184"/>
      <c r="G1146" s="185"/>
      <c r="H1146" s="178"/>
      <c r="I1146" s="178"/>
      <c r="J1146" s="19"/>
      <c r="K1146" s="19"/>
      <c r="L1146" s="19"/>
      <c r="M1146" s="19"/>
      <c r="N1146" s="20"/>
      <c r="O1146" s="20"/>
      <c r="P1146" s="20"/>
      <c r="Q1146" s="16"/>
      <c r="R1146" s="21"/>
      <c r="S1146" s="21"/>
      <c r="T1146" s="22"/>
      <c r="U1146" s="23"/>
      <c r="V1146" s="23"/>
      <c r="W1146" s="23"/>
      <c r="X1146" s="24"/>
      <c r="Y1146" s="40"/>
    </row>
    <row r="1147" spans="1:25" x14ac:dyDescent="0.25">
      <c r="A1147" s="259" t="s">
        <v>44</v>
      </c>
      <c r="B1147" s="259"/>
      <c r="C1147" s="260"/>
      <c r="D1147" s="260"/>
      <c r="E1147" s="48"/>
      <c r="F1147" s="118"/>
      <c r="G1147" s="46"/>
      <c r="H1147" s="48"/>
      <c r="I1147" s="46"/>
      <c r="J1147" s="28">
        <f>J1146+J1145+J1144</f>
        <v>23269.74</v>
      </c>
      <c r="K1147" s="28"/>
      <c r="L1147" s="28"/>
      <c r="M1147" s="28">
        <f>M1146+M1145+M1144</f>
        <v>23269.74</v>
      </c>
      <c r="N1147" s="49"/>
      <c r="O1147" s="49"/>
      <c r="P1147" s="49"/>
      <c r="Q1147" s="49"/>
      <c r="R1147" s="49"/>
      <c r="S1147" s="49"/>
      <c r="T1147" s="49"/>
      <c r="U1147" s="49"/>
      <c r="V1147" s="49"/>
      <c r="W1147" s="49"/>
      <c r="X1147" s="49"/>
      <c r="Y1147" s="40"/>
    </row>
    <row r="1148" spans="1:25" x14ac:dyDescent="0.25">
      <c r="B1148" s="50"/>
      <c r="U1148" s="51"/>
      <c r="V1148" s="51"/>
      <c r="W1148" s="51"/>
      <c r="X1148" s="51"/>
      <c r="Y1148" s="52"/>
    </row>
    <row r="1149" spans="1:25" x14ac:dyDescent="0.25">
      <c r="B1149" s="84"/>
      <c r="U1149" s="51"/>
      <c r="V1149" s="51"/>
      <c r="W1149" s="51"/>
      <c r="X1149" s="51"/>
      <c r="Y1149" s="52"/>
    </row>
    <row r="1150" spans="1:25" ht="16.5" x14ac:dyDescent="0.3">
      <c r="A1150" s="53"/>
      <c r="B1150" s="84"/>
      <c r="D1150" s="261" t="s">
        <v>55</v>
      </c>
      <c r="E1150" s="262"/>
      <c r="F1150" s="262"/>
      <c r="G1150" s="262"/>
      <c r="H1150" s="262"/>
      <c r="I1150" s="262"/>
      <c r="J1150" s="262"/>
      <c r="K1150" s="262"/>
      <c r="L1150" s="262"/>
      <c r="M1150" s="262"/>
      <c r="N1150" s="262"/>
      <c r="O1150" s="262"/>
      <c r="P1150" s="262"/>
      <c r="Q1150" s="262"/>
      <c r="R1150" s="262"/>
      <c r="S1150" s="262"/>
      <c r="T1150" s="263"/>
    </row>
    <row r="1151" spans="1:25" ht="16.5" x14ac:dyDescent="0.3">
      <c r="A1151" s="53"/>
      <c r="B1151" s="84"/>
      <c r="D1151" s="264" t="s">
        <v>56</v>
      </c>
      <c r="E1151" s="264" t="s">
        <v>57</v>
      </c>
      <c r="F1151" s="264"/>
      <c r="G1151" s="264"/>
      <c r="H1151" s="261"/>
      <c r="I1151" s="265" t="s">
        <v>58</v>
      </c>
      <c r="J1151" s="262"/>
      <c r="K1151" s="266"/>
      <c r="L1151" s="265" t="s">
        <v>59</v>
      </c>
      <c r="M1151" s="262"/>
      <c r="N1151" s="262"/>
      <c r="O1151" s="267" t="s">
        <v>60</v>
      </c>
      <c r="P1151" s="267"/>
      <c r="Q1151" s="267"/>
      <c r="R1151" s="267"/>
      <c r="S1151" s="267"/>
      <c r="T1151" s="268"/>
    </row>
    <row r="1152" spans="1:25" x14ac:dyDescent="0.25">
      <c r="B1152" s="84"/>
      <c r="D1152" s="264"/>
      <c r="E1152" s="264" t="s">
        <v>61</v>
      </c>
      <c r="F1152" s="264"/>
      <c r="G1152" s="269" t="s">
        <v>62</v>
      </c>
      <c r="H1152" s="270"/>
      <c r="I1152" s="54" t="s">
        <v>61</v>
      </c>
      <c r="J1152" s="269" t="s">
        <v>62</v>
      </c>
      <c r="K1152" s="271"/>
      <c r="L1152" s="54" t="s">
        <v>61</v>
      </c>
      <c r="M1152" s="269" t="s">
        <v>62</v>
      </c>
      <c r="N1152" s="271"/>
      <c r="O1152" s="272" t="s">
        <v>16</v>
      </c>
      <c r="P1152" s="272"/>
      <c r="Q1152" s="272"/>
      <c r="R1152" s="55" t="s">
        <v>61</v>
      </c>
      <c r="S1152" s="273" t="s">
        <v>62</v>
      </c>
      <c r="T1152" s="273"/>
    </row>
    <row r="1153" spans="2:25" x14ac:dyDescent="0.25">
      <c r="B1153" s="84"/>
      <c r="D1153" s="56" t="s">
        <v>63</v>
      </c>
      <c r="E1153" s="228">
        <f t="shared" ref="E1153:E1162" si="108">COUNTIFS(G1128:G1131,"O",B1128:B1131,"AGUA Y SANEAMIENTO")</f>
        <v>0</v>
      </c>
      <c r="F1153" s="229"/>
      <c r="G1153" s="230">
        <f t="shared" ref="G1153:G1158" si="109">SUMIFS(N1121:N1128,G1121:G1128,"O",B1121:B1128,"AGUA Y SANEAMIENTO")</f>
        <v>0</v>
      </c>
      <c r="H1153" s="231"/>
      <c r="I1153" s="57">
        <f>COUNTIFS(G1119:G1122,"A",B1119:B1122,"AGUA Y SANEAMIENTO")</f>
        <v>0</v>
      </c>
      <c r="J1153" s="230">
        <f t="shared" ref="J1153:J1158" si="110">SUMIFS(N1121:N1128,G1121:G1128,"A",B1121:B1128,"AGUA Y SANEAMIENTO")</f>
        <v>0</v>
      </c>
      <c r="K1153" s="232"/>
      <c r="L1153" s="57">
        <f>COUNTIFS(G1119:G1122,"AC",B1119:B1122,"AGUA Y SANEAMIENTO")</f>
        <v>0</v>
      </c>
      <c r="M1153" s="230">
        <f>SUMIFS(N1122:N1129,G1122:G1129,"AC",B1122:B1129,"AGUA Y SANEAMIENTO")</f>
        <v>0</v>
      </c>
      <c r="N1153" s="232"/>
      <c r="O1153" s="246" t="s">
        <v>64</v>
      </c>
      <c r="P1153" s="247"/>
      <c r="Q1153" s="247"/>
      <c r="R1153" s="248">
        <f>COUNTIF(B1142:B1150,"FGP")</f>
        <v>1</v>
      </c>
      <c r="S1153" s="250">
        <f>SUMIF(B1142:B1150,"FGP",M1142:M1150)</f>
        <v>23269.74</v>
      </c>
      <c r="T1153" s="251"/>
    </row>
    <row r="1154" spans="2:25" x14ac:dyDescent="0.25">
      <c r="B1154" s="84"/>
      <c r="D1154" s="56" t="s">
        <v>65</v>
      </c>
      <c r="E1154" s="228">
        <f t="shared" si="108"/>
        <v>0</v>
      </c>
      <c r="F1154" s="229"/>
      <c r="G1154" s="230">
        <f t="shared" si="109"/>
        <v>0</v>
      </c>
      <c r="H1154" s="231"/>
      <c r="I1154" s="57">
        <f>COUNTIFS(G1119:G1122,"A",B1119:B1122,"EDUCACIÓN")</f>
        <v>0</v>
      </c>
      <c r="J1154" s="230">
        <f t="shared" si="110"/>
        <v>0</v>
      </c>
      <c r="K1154" s="232"/>
      <c r="L1154" s="57">
        <f>COUNTIFS(G1119:G1122,"AC",B1119:B1122,"EDUCACIÓN")</f>
        <v>0</v>
      </c>
      <c r="M1154" s="230">
        <f>SUMIFS(N1118:N1120,G1118:G1120,"AC",B1118:B1120,"AGUA Y SANEAMIENTO")</f>
        <v>0</v>
      </c>
      <c r="N1154" s="232"/>
      <c r="O1154" s="246"/>
      <c r="P1154" s="247"/>
      <c r="Q1154" s="247"/>
      <c r="R1154" s="274"/>
      <c r="S1154" s="254"/>
      <c r="T1154" s="255"/>
    </row>
    <row r="1155" spans="2:25" x14ac:dyDescent="0.25">
      <c r="D1155" s="58" t="s">
        <v>66</v>
      </c>
      <c r="E1155" s="228">
        <f t="shared" si="108"/>
        <v>0</v>
      </c>
      <c r="F1155" s="229"/>
      <c r="G1155" s="230">
        <f t="shared" si="109"/>
        <v>0</v>
      </c>
      <c r="H1155" s="231"/>
      <c r="I1155" s="57">
        <f>COUNTIFS(G1119:G1122,"A",B1119:B1122,"OTROS PROYECTOS")</f>
        <v>0</v>
      </c>
      <c r="J1155" s="230">
        <f t="shared" si="110"/>
        <v>0</v>
      </c>
      <c r="K1155" s="232"/>
      <c r="L1155" s="57">
        <f>COUNTIFS(G1119:G1122,"AC",B1119:B1122,"OTROS PROYECTOS")</f>
        <v>0</v>
      </c>
      <c r="M1155" s="230">
        <f>SUMIFS(N1118:N1121,G1118:G1121,"AC",B1118:B1121,"AGUA Y SANEAMIENTO")</f>
        <v>0</v>
      </c>
      <c r="N1155" s="232"/>
      <c r="O1155" s="246" t="s">
        <v>67</v>
      </c>
      <c r="P1155" s="247"/>
      <c r="Q1155" s="247"/>
      <c r="R1155" s="248">
        <f>COUNTIF(B1142:B1150,"FORTAMUN")</f>
        <v>0</v>
      </c>
      <c r="S1155" s="250">
        <f>SUMIF(B1142:B1150,"FORTAMUN",N1142:N1150)</f>
        <v>0</v>
      </c>
      <c r="T1155" s="251"/>
    </row>
    <row r="1156" spans="2:25" x14ac:dyDescent="0.25">
      <c r="D1156" s="58" t="s">
        <v>68</v>
      </c>
      <c r="E1156" s="228">
        <f t="shared" si="108"/>
        <v>0</v>
      </c>
      <c r="F1156" s="229"/>
      <c r="G1156" s="230">
        <f t="shared" si="109"/>
        <v>0</v>
      </c>
      <c r="H1156" s="231"/>
      <c r="I1156" s="57">
        <f>COUNTIFS(G1119:G1122,"A",B1119:B1122,"SALUD")</f>
        <v>0</v>
      </c>
      <c r="J1156" s="230">
        <f t="shared" si="110"/>
        <v>0</v>
      </c>
      <c r="K1156" s="232"/>
      <c r="L1156" s="57">
        <f>COUNTIFS(G1119:G1122,"AC",B1119:B1122,"SALUD")</f>
        <v>0</v>
      </c>
      <c r="M1156" s="230">
        <f>SUMIFS(N1118:N1122,G1118:G1122,"AC",B1118:B1122,"AGUA Y SANEAMIENTO")</f>
        <v>0</v>
      </c>
      <c r="N1156" s="232"/>
      <c r="O1156" s="246"/>
      <c r="P1156" s="247"/>
      <c r="Q1156" s="247"/>
      <c r="R1156" s="249"/>
      <c r="S1156" s="252"/>
      <c r="T1156" s="253"/>
    </row>
    <row r="1157" spans="2:25" x14ac:dyDescent="0.25">
      <c r="D1157" s="58" t="s">
        <v>69</v>
      </c>
      <c r="E1157" s="228">
        <f t="shared" si="108"/>
        <v>0</v>
      </c>
      <c r="F1157" s="229"/>
      <c r="G1157" s="230">
        <f t="shared" si="109"/>
        <v>0</v>
      </c>
      <c r="H1157" s="231"/>
      <c r="I1157" s="57">
        <f>COUNTIFS(G1119:G1122,"A",B1119:B1122,"URBANIZACIÓN")</f>
        <v>0</v>
      </c>
      <c r="J1157" s="230">
        <f t="shared" si="110"/>
        <v>0</v>
      </c>
      <c r="K1157" s="232"/>
      <c r="L1157" s="57">
        <f>COUNTIFS(G1119:G1122,"AC",B1119:B1122,"URBANIZACIÓN")</f>
        <v>0</v>
      </c>
      <c r="M1157" s="230">
        <f>SUMIFS(N1118:N1123,G1118:G1123,"AC",B1118:B1123,"AGUA Y SANEAMIENTO")</f>
        <v>0</v>
      </c>
      <c r="N1157" s="232"/>
      <c r="O1157" s="246"/>
      <c r="P1157" s="247"/>
      <c r="Q1157" s="247"/>
      <c r="R1157" s="249"/>
      <c r="S1157" s="254"/>
      <c r="T1157" s="255"/>
    </row>
    <row r="1158" spans="2:25" x14ac:dyDescent="0.25">
      <c r="D1158" s="58" t="s">
        <v>70</v>
      </c>
      <c r="E1158" s="228">
        <f t="shared" si="108"/>
        <v>0</v>
      </c>
      <c r="F1158" s="229"/>
      <c r="G1158" s="230">
        <f t="shared" si="109"/>
        <v>0</v>
      </c>
      <c r="H1158" s="231"/>
      <c r="I1158" s="57">
        <f>COUNTIFS(G1119:G1122,"A",B1119:B1122,"VIVIENDA")</f>
        <v>0</v>
      </c>
      <c r="J1158" s="230">
        <f t="shared" si="110"/>
        <v>0</v>
      </c>
      <c r="K1158" s="232"/>
      <c r="L1158" s="57">
        <f>COUNTIFS(G1119:G1122,"AC",B1119:B1122,"VIVIENDA")</f>
        <v>0</v>
      </c>
      <c r="M1158" s="230">
        <f>SUMIFS(N1118:N1128,G1118:G1128,"AC",B1118:B1128,"AGUA Y SANEAMIENTO")</f>
        <v>0</v>
      </c>
      <c r="N1158" s="232"/>
      <c r="O1158" s="243"/>
      <c r="P1158" s="244"/>
      <c r="Q1158" s="229"/>
      <c r="R1158" s="59"/>
      <c r="S1158" s="245"/>
      <c r="T1158" s="245"/>
    </row>
    <row r="1159" spans="2:25" x14ac:dyDescent="0.25">
      <c r="D1159" s="60" t="s">
        <v>71</v>
      </c>
      <c r="E1159" s="228">
        <f t="shared" si="108"/>
        <v>0</v>
      </c>
      <c r="F1159" s="229"/>
      <c r="G1159" s="230">
        <f>SUMIFS(N1128:N1134,G1128:G1134,"O",B1128:B1134,"AGUA Y SANEAMIENTO")</f>
        <v>0</v>
      </c>
      <c r="H1159" s="231"/>
      <c r="I1159" s="57">
        <f>COUNTIFS(G1119:G1122,"A",B1119:B1122,"PRODIM")</f>
        <v>0</v>
      </c>
      <c r="J1159" s="230">
        <f>SUMIFS(N1128:N1134,G1128:G1134,"A",B1128:B1134,"AGUA Y SANEAMIENTO")</f>
        <v>0</v>
      </c>
      <c r="K1159" s="232"/>
      <c r="L1159" s="57">
        <f>COUNTIFS(G1119:G1122,"AC",B1119:B1122,"PRODIM")</f>
        <v>0</v>
      </c>
      <c r="M1159" s="230">
        <f>SUMIFS(N1119:N1129,G1119:G1129,"AC",B1119:B1129,"AGUA Y SANEAMIENTO")</f>
        <v>0</v>
      </c>
      <c r="N1159" s="232"/>
      <c r="O1159" s="243"/>
      <c r="P1159" s="244"/>
      <c r="Q1159" s="229"/>
      <c r="R1159" s="59"/>
      <c r="S1159" s="245"/>
      <c r="T1159" s="245"/>
    </row>
    <row r="1160" spans="2:25" x14ac:dyDescent="0.25">
      <c r="D1160" s="60" t="s">
        <v>72</v>
      </c>
      <c r="E1160" s="228">
        <f t="shared" si="108"/>
        <v>0</v>
      </c>
      <c r="F1160" s="229"/>
      <c r="G1160" s="230">
        <f>SUMIFS(N1129:N1135,G1129:G1135,"O",B1129:B1135,"AGUA Y SANEAMIENTO")</f>
        <v>0</v>
      </c>
      <c r="H1160" s="231"/>
      <c r="I1160" s="57">
        <f>COUNTIFS(G1119:G1122,"A",B1119:B1122,"GASTOS INDIRECTOS")</f>
        <v>0</v>
      </c>
      <c r="J1160" s="230">
        <f>SUMIFS(N1129:N1135,G1129:G1135,"A",B1129:B1135,"AGUA Y SANEAMIENTO")</f>
        <v>0</v>
      </c>
      <c r="K1160" s="232"/>
      <c r="L1160" s="57">
        <f>COUNTIFS(G1119:G1122,"AC",B1119:B1122,"GASTOS INDIRECTOS")</f>
        <v>0</v>
      </c>
      <c r="M1160" s="230">
        <f>SUMIFS(N1120:N1130,G1120:G1130,"AC",B1120:B1130,"AGUA Y SANEAMIENTO")</f>
        <v>0</v>
      </c>
      <c r="N1160" s="232"/>
      <c r="O1160" s="243"/>
      <c r="P1160" s="244"/>
      <c r="Q1160" s="229"/>
      <c r="R1160" s="59"/>
      <c r="S1160" s="245"/>
      <c r="T1160" s="245"/>
    </row>
    <row r="1161" spans="2:25" ht="24" x14ac:dyDescent="0.25">
      <c r="D1161" s="61" t="s">
        <v>64</v>
      </c>
      <c r="E1161" s="228">
        <f t="shared" si="108"/>
        <v>0</v>
      </c>
      <c r="F1161" s="229"/>
      <c r="G1161" s="230">
        <f>SUMIFS(N1130:N1136,G1130:G1136,"O",B1130:B1136,"AGUA Y SANEAMIENTO")</f>
        <v>0</v>
      </c>
      <c r="H1161" s="231"/>
      <c r="I1161" s="57">
        <f>COUNTIFS(G1119:G1122,"A",B1119:B1122,"FGP")</f>
        <v>0</v>
      </c>
      <c r="J1161" s="230">
        <f>SUMIFS(N1130:N1136,G1130:G1136,"A",B1130:B1136,"AGUA Y SANEAMIENTO")</f>
        <v>0</v>
      </c>
      <c r="K1161" s="232"/>
      <c r="L1161" s="57">
        <f>COUNTIFS(G1119:G1122,"AC",B1119:B1122,"FGP")</f>
        <v>0</v>
      </c>
      <c r="M1161" s="230"/>
      <c r="N1161" s="232"/>
      <c r="O1161" s="243"/>
      <c r="P1161" s="244"/>
      <c r="Q1161" s="229"/>
      <c r="R1161" s="59"/>
      <c r="S1161" s="245"/>
      <c r="T1161" s="245"/>
    </row>
    <row r="1162" spans="2:25" ht="24.75" thickBot="1" x14ac:dyDescent="0.3">
      <c r="D1162" s="62" t="s">
        <v>67</v>
      </c>
      <c r="E1162" s="228">
        <f t="shared" si="108"/>
        <v>0</v>
      </c>
      <c r="F1162" s="229"/>
      <c r="G1162" s="230">
        <f>SUMIFS(N1131:N1137,G1131:G1137,"O",B1131:B1137,"AGUA Y SANEAMIENTO")</f>
        <v>0</v>
      </c>
      <c r="H1162" s="231"/>
      <c r="I1162" s="63">
        <f>COUNTIFS(G1119:G1122,"A",B1119:B1122,"FORTAMUN")</f>
        <v>0</v>
      </c>
      <c r="J1162" s="230">
        <f>SUMIFS(N1131:N1137,G1131:G1137,"A",B1131:B1137,"AGUA Y SANEAMIENTO")</f>
        <v>0</v>
      </c>
      <c r="K1162" s="232"/>
      <c r="L1162" s="63">
        <f>COUNTIFS(G1119:G1122,"AC",B1119:B1122,"FORTAMUN")</f>
        <v>0</v>
      </c>
      <c r="M1162" s="230">
        <f>SUMIFS(N1122:N1132,G1122:G1132,"AC",B1122:B1132,"AGUA Y SANEAMIENTO")</f>
        <v>0</v>
      </c>
      <c r="N1162" s="232"/>
      <c r="O1162" s="233"/>
      <c r="P1162" s="234"/>
      <c r="Q1162" s="235"/>
      <c r="R1162" s="64"/>
      <c r="S1162" s="236"/>
      <c r="T1162" s="236"/>
    </row>
    <row r="1163" spans="2:25" ht="15.75" thickBot="1" x14ac:dyDescent="0.3">
      <c r="D1163" s="65" t="s">
        <v>73</v>
      </c>
      <c r="E1163" s="237">
        <f>SUBTOTAL(9,E1153:F1162)</f>
        <v>0</v>
      </c>
      <c r="F1163" s="238"/>
      <c r="G1163" s="239">
        <f>SUBTOTAL(9,G1153:H1162)</f>
        <v>0</v>
      </c>
      <c r="H1163" s="240"/>
      <c r="I1163" s="66">
        <f>SUBTOTAL(9,I1153:I1162)</f>
        <v>0</v>
      </c>
      <c r="J1163" s="239">
        <f>SUBTOTAL(9,J1153:K1162)</f>
        <v>0</v>
      </c>
      <c r="K1163" s="240"/>
      <c r="L1163" s="67">
        <f>SUBTOTAL(9,L1153:L1162)</f>
        <v>0</v>
      </c>
      <c r="M1163" s="239">
        <f>SUBTOTAL(9,M1153:N1162)</f>
        <v>0</v>
      </c>
      <c r="N1163" s="240"/>
      <c r="O1163" s="67"/>
      <c r="P1163" s="68"/>
      <c r="Q1163" s="69"/>
      <c r="R1163" s="70">
        <f>SUBTOTAL(9,R1153:R1162)</f>
        <v>1</v>
      </c>
      <c r="S1163" s="239">
        <f>SUBTOTAL(9,S1153:T1162)</f>
        <v>23269.74</v>
      </c>
      <c r="T1163" s="240"/>
    </row>
    <row r="1165" spans="2:25" x14ac:dyDescent="0.25">
      <c r="B1165" s="39"/>
      <c r="C1165" s="39"/>
      <c r="D1165" s="39"/>
      <c r="E1165" s="39"/>
      <c r="F1165" s="39"/>
      <c r="G1165" s="39"/>
      <c r="H1165" s="39"/>
      <c r="I1165" s="39"/>
      <c r="J1165" s="39"/>
      <c r="K1165" s="39"/>
      <c r="L1165" s="39"/>
      <c r="M1165" s="39"/>
      <c r="N1165" s="39"/>
      <c r="O1165" s="39"/>
      <c r="P1165" s="39"/>
      <c r="Q1165" s="39"/>
      <c r="R1165" s="39"/>
      <c r="S1165" s="39"/>
      <c r="T1165" s="39"/>
      <c r="U1165" s="39"/>
      <c r="V1165" s="39"/>
      <c r="W1165" s="39"/>
      <c r="X1165" s="39"/>
      <c r="Y1165" s="39"/>
    </row>
    <row r="1166" spans="2:25" x14ac:dyDescent="0.25">
      <c r="B1166" s="39"/>
      <c r="C1166" s="39"/>
      <c r="D1166" s="39"/>
      <c r="E1166" s="39"/>
      <c r="F1166" s="39"/>
      <c r="G1166" s="39"/>
      <c r="H1166" s="39"/>
      <c r="I1166" s="39"/>
      <c r="J1166" s="39"/>
      <c r="K1166" s="39"/>
      <c r="L1166" s="39"/>
      <c r="M1166" s="39"/>
      <c r="N1166" s="39"/>
      <c r="O1166" s="39"/>
      <c r="P1166" s="39"/>
      <c r="Q1166" s="39"/>
      <c r="R1166" s="39"/>
      <c r="S1166" s="39"/>
      <c r="T1166" s="39"/>
      <c r="U1166" s="39"/>
      <c r="V1166" s="39"/>
      <c r="W1166" s="39"/>
      <c r="X1166" s="39"/>
      <c r="Y1166" s="39"/>
    </row>
    <row r="1167" spans="2:25" x14ac:dyDescent="0.25">
      <c r="B1167" s="136"/>
      <c r="C1167" s="241"/>
      <c r="D1167" s="241"/>
      <c r="E1167" s="146"/>
      <c r="F1167" s="146"/>
      <c r="G1167" s="146"/>
      <c r="H1167" s="359"/>
      <c r="I1167" s="242"/>
      <c r="J1167" s="242"/>
      <c r="K1167" s="242"/>
      <c r="L1167" s="242"/>
      <c r="M1167" s="142"/>
      <c r="N1167" s="142"/>
      <c r="O1167" s="242"/>
      <c r="P1167" s="242"/>
      <c r="Q1167" s="242"/>
      <c r="R1167" s="242"/>
      <c r="S1167" s="142"/>
      <c r="T1167" s="142"/>
      <c r="U1167" s="242"/>
      <c r="V1167" s="242"/>
      <c r="W1167" s="242"/>
      <c r="X1167" s="242"/>
      <c r="Y1167" s="242"/>
    </row>
    <row r="1168" spans="2:25" x14ac:dyDescent="0.25">
      <c r="B1168" s="136"/>
      <c r="C1168" s="225"/>
      <c r="D1168" s="225"/>
      <c r="E1168" s="225"/>
      <c r="F1168" s="225"/>
      <c r="G1168" s="225"/>
      <c r="H1168" s="360"/>
      <c r="I1168" s="138"/>
      <c r="J1168" s="138"/>
      <c r="K1168" s="138"/>
      <c r="L1168" s="138"/>
      <c r="M1168" s="138"/>
      <c r="N1168" s="137"/>
      <c r="O1168" s="138"/>
      <c r="P1168" s="138"/>
      <c r="Q1168" s="138"/>
      <c r="R1168" s="138"/>
      <c r="S1168" s="137"/>
      <c r="T1168" s="138"/>
      <c r="U1168" s="138"/>
      <c r="V1168" s="138"/>
      <c r="W1168" s="138"/>
      <c r="X1168" s="39"/>
      <c r="Y1168" s="39"/>
    </row>
    <row r="1169" spans="2:25" ht="15.75" x14ac:dyDescent="0.25">
      <c r="B1169" s="139"/>
      <c r="C1169" s="227"/>
      <c r="D1169" s="227"/>
      <c r="E1169" s="145"/>
      <c r="F1169" s="145"/>
      <c r="G1169" s="140"/>
      <c r="H1169" s="360"/>
      <c r="I1169" s="227"/>
      <c r="J1169" s="227"/>
      <c r="K1169" s="227"/>
      <c r="L1169" s="227"/>
      <c r="M1169" s="141"/>
      <c r="N1169" s="141"/>
      <c r="O1169" s="227"/>
      <c r="P1169" s="227"/>
      <c r="Q1169" s="227"/>
      <c r="R1169" s="227"/>
      <c r="S1169" s="142"/>
      <c r="T1169" s="141"/>
      <c r="U1169" s="227"/>
      <c r="V1169" s="227"/>
      <c r="W1169" s="227"/>
      <c r="X1169" s="227"/>
      <c r="Y1169" s="227"/>
    </row>
    <row r="1170" spans="2:25" ht="15.75" x14ac:dyDescent="0.25">
      <c r="B1170" s="139"/>
      <c r="C1170" s="227"/>
      <c r="D1170" s="227"/>
      <c r="E1170" s="145"/>
      <c r="F1170" s="145"/>
      <c r="G1170" s="145"/>
      <c r="H1170" s="360"/>
      <c r="I1170" s="227"/>
      <c r="J1170" s="227"/>
      <c r="K1170" s="227"/>
      <c r="L1170" s="227"/>
      <c r="M1170" s="141"/>
      <c r="N1170" s="141"/>
      <c r="O1170" s="227"/>
      <c r="P1170" s="227"/>
      <c r="Q1170" s="227"/>
      <c r="R1170" s="227"/>
      <c r="S1170" s="141"/>
      <c r="T1170" s="141"/>
      <c r="U1170" s="227"/>
      <c r="V1170" s="227"/>
      <c r="W1170" s="227"/>
      <c r="X1170" s="227"/>
      <c r="Y1170" s="227"/>
    </row>
    <row r="1171" spans="2:25" x14ac:dyDescent="0.25">
      <c r="B1171" s="39"/>
      <c r="C1171" s="39"/>
      <c r="D1171" s="39"/>
      <c r="E1171" s="39"/>
      <c r="F1171" s="39"/>
      <c r="G1171" s="39"/>
      <c r="H1171" s="39"/>
      <c r="I1171" s="39"/>
      <c r="J1171" s="39"/>
      <c r="K1171" s="39"/>
      <c r="L1171" s="39"/>
      <c r="M1171" s="39"/>
      <c r="N1171" s="39"/>
      <c r="O1171" s="39"/>
      <c r="P1171" s="39"/>
      <c r="Q1171" s="39"/>
      <c r="R1171" s="39"/>
      <c r="S1171" s="39"/>
      <c r="T1171" s="39"/>
      <c r="U1171" s="39"/>
      <c r="V1171" s="39"/>
      <c r="W1171" s="39"/>
      <c r="X1171" s="39"/>
      <c r="Y1171" s="39"/>
    </row>
    <row r="1192" spans="1:25" ht="20.25" x14ac:dyDescent="0.25">
      <c r="A1192" s="311" t="s">
        <v>0</v>
      </c>
      <c r="B1192" s="312"/>
      <c r="C1192" s="312"/>
      <c r="D1192" s="312"/>
      <c r="E1192" s="312"/>
      <c r="F1192" s="312"/>
      <c r="G1192" s="312"/>
      <c r="H1192" s="312"/>
      <c r="I1192" s="312"/>
      <c r="J1192" s="312"/>
      <c r="K1192" s="312"/>
      <c r="L1192" s="312"/>
      <c r="M1192" s="312"/>
      <c r="N1192" s="312"/>
      <c r="O1192" s="312"/>
      <c r="P1192" s="312"/>
      <c r="Q1192" s="312"/>
      <c r="R1192" s="312"/>
      <c r="S1192" s="312"/>
      <c r="T1192" s="312"/>
      <c r="U1192" s="312"/>
      <c r="V1192" s="312"/>
      <c r="W1192" s="312"/>
      <c r="X1192" s="312"/>
      <c r="Y1192" s="313"/>
    </row>
    <row r="1193" spans="1:25" x14ac:dyDescent="0.25">
      <c r="A1193" s="149"/>
      <c r="B1193" s="189"/>
      <c r="C1193" s="189"/>
      <c r="D1193" s="189"/>
      <c r="E1193" s="189"/>
      <c r="F1193" s="189"/>
      <c r="G1193" s="189"/>
      <c r="H1193" s="189"/>
      <c r="I1193" s="189"/>
      <c r="J1193" s="189"/>
      <c r="K1193" s="189"/>
      <c r="L1193" s="189"/>
      <c r="M1193" s="189"/>
      <c r="N1193" s="189"/>
      <c r="O1193" s="189"/>
      <c r="P1193" s="189"/>
      <c r="Q1193" s="189"/>
      <c r="R1193" s="189"/>
      <c r="S1193" s="189"/>
      <c r="T1193" s="189"/>
      <c r="U1193" s="189"/>
      <c r="V1193" s="189"/>
      <c r="W1193" s="189"/>
      <c r="X1193" s="189"/>
      <c r="Y1193" s="190"/>
    </row>
    <row r="1194" spans="1:25" ht="15.75" x14ac:dyDescent="0.25">
      <c r="A1194" s="314" t="s">
        <v>286</v>
      </c>
      <c r="B1194" s="315"/>
      <c r="C1194" s="315"/>
      <c r="D1194" s="315"/>
      <c r="E1194" s="315"/>
      <c r="F1194" s="315"/>
      <c r="G1194" s="315"/>
      <c r="H1194" s="315"/>
      <c r="I1194" s="315"/>
      <c r="J1194" s="315"/>
      <c r="K1194" s="315"/>
      <c r="L1194" s="315"/>
      <c r="M1194" s="315"/>
      <c r="N1194" s="315"/>
      <c r="O1194" s="315"/>
      <c r="P1194" s="315"/>
      <c r="Q1194" s="315"/>
      <c r="R1194" s="315"/>
      <c r="S1194" s="315"/>
      <c r="T1194" s="315"/>
      <c r="U1194" s="315"/>
      <c r="V1194" s="315"/>
      <c r="W1194" s="315"/>
      <c r="X1194" s="315"/>
      <c r="Y1194" s="316"/>
    </row>
    <row r="1195" spans="1:25" ht="15.75" x14ac:dyDescent="0.25">
      <c r="A1195" s="152"/>
      <c r="B1195" s="153"/>
      <c r="C1195" s="153"/>
      <c r="D1195" s="153"/>
      <c r="E1195" s="153"/>
      <c r="F1195" s="153"/>
      <c r="G1195" s="153"/>
      <c r="H1195" s="153"/>
      <c r="I1195" s="153"/>
      <c r="J1195" s="153"/>
      <c r="K1195" s="153"/>
      <c r="L1195" s="153"/>
      <c r="M1195" s="153"/>
      <c r="N1195" s="153"/>
      <c r="O1195" s="153"/>
      <c r="P1195" s="153"/>
      <c r="Q1195" s="153"/>
      <c r="R1195" s="153"/>
      <c r="S1195" s="153"/>
      <c r="T1195" s="153"/>
      <c r="U1195" s="153"/>
      <c r="V1195" s="153"/>
      <c r="W1195" s="153"/>
      <c r="X1195" s="317"/>
      <c r="Y1195" s="318"/>
    </row>
    <row r="1196" spans="1:25" x14ac:dyDescent="0.25">
      <c r="A1196" s="319"/>
      <c r="B1196" s="320"/>
      <c r="C1196" s="320"/>
      <c r="D1196" s="320"/>
      <c r="E1196" s="320"/>
      <c r="F1196" s="320"/>
      <c r="G1196" s="320"/>
      <c r="H1196" s="320"/>
      <c r="I1196" s="320"/>
      <c r="J1196" s="320"/>
      <c r="K1196" s="320"/>
      <c r="L1196" s="320"/>
      <c r="M1196" s="320"/>
      <c r="N1196" s="320"/>
      <c r="O1196" s="191"/>
      <c r="P1196" s="191"/>
      <c r="Q1196" s="321" t="s">
        <v>197</v>
      </c>
      <c r="R1196" s="321"/>
      <c r="S1196" s="321"/>
      <c r="T1196" s="321"/>
      <c r="U1196" s="321"/>
      <c r="V1196" s="321"/>
      <c r="W1196" s="321"/>
      <c r="X1196" s="321"/>
      <c r="Y1196" s="322"/>
    </row>
    <row r="1199" spans="1:25" x14ac:dyDescent="0.25">
      <c r="A1199" s="287" t="s">
        <v>1</v>
      </c>
      <c r="B1199" s="287"/>
      <c r="C1199" s="323" t="s">
        <v>126</v>
      </c>
      <c r="D1199" s="324"/>
      <c r="E1199" s="324"/>
      <c r="F1199" s="324"/>
      <c r="G1199" s="324"/>
      <c r="H1199" s="324"/>
      <c r="I1199" s="324"/>
      <c r="J1199" s="324"/>
      <c r="K1199" s="324"/>
      <c r="L1199" s="324"/>
      <c r="M1199" s="324"/>
      <c r="N1199" s="324"/>
      <c r="O1199" s="324"/>
      <c r="P1199" s="324"/>
      <c r="Q1199" s="325"/>
      <c r="R1199" s="326" t="s">
        <v>2</v>
      </c>
      <c r="S1199" s="327"/>
      <c r="T1199" s="327"/>
      <c r="U1199" s="327"/>
      <c r="V1199" s="327"/>
      <c r="W1199" s="327"/>
      <c r="X1199" s="327"/>
      <c r="Y1199" s="328"/>
    </row>
    <row r="1200" spans="1:25" x14ac:dyDescent="0.25">
      <c r="A1200" s="287" t="s">
        <v>3</v>
      </c>
      <c r="B1200" s="287"/>
      <c r="C1200" s="288" t="s">
        <v>182</v>
      </c>
      <c r="D1200" s="289"/>
      <c r="E1200" s="289"/>
      <c r="F1200" s="289"/>
      <c r="G1200" s="289"/>
      <c r="H1200" s="289"/>
      <c r="I1200" s="289"/>
      <c r="J1200" s="289"/>
      <c r="K1200" s="289"/>
      <c r="L1200" s="289"/>
      <c r="M1200" s="289"/>
      <c r="N1200" s="289"/>
      <c r="O1200" s="289"/>
      <c r="P1200" s="289"/>
      <c r="Q1200" s="290"/>
      <c r="R1200" s="305" t="s">
        <v>4</v>
      </c>
      <c r="S1200" s="306"/>
      <c r="T1200" s="291" t="s">
        <v>256</v>
      </c>
      <c r="U1200" s="292"/>
      <c r="V1200" s="292"/>
      <c r="W1200" s="292"/>
      <c r="X1200" s="292"/>
      <c r="Y1200" s="293"/>
    </row>
    <row r="1201" spans="1:25" ht="15" customHeight="1" x14ac:dyDescent="0.25">
      <c r="A1201" s="287" t="s">
        <v>6</v>
      </c>
      <c r="B1201" s="287"/>
      <c r="C1201" s="288" t="s">
        <v>80</v>
      </c>
      <c r="D1201" s="289"/>
      <c r="E1201" s="289"/>
      <c r="F1201" s="289"/>
      <c r="G1201" s="289"/>
      <c r="H1201" s="289"/>
      <c r="I1201" s="289"/>
      <c r="J1201" s="289"/>
      <c r="K1201" s="289"/>
      <c r="L1201" s="289"/>
      <c r="M1201" s="289"/>
      <c r="N1201" s="289"/>
      <c r="O1201" s="289"/>
      <c r="P1201" s="289"/>
      <c r="Q1201" s="290"/>
      <c r="R1201" s="307" t="s">
        <v>7</v>
      </c>
      <c r="S1201" s="308"/>
      <c r="T1201" s="291" t="s">
        <v>261</v>
      </c>
      <c r="U1201" s="292"/>
      <c r="V1201" s="292"/>
      <c r="W1201" s="292"/>
      <c r="X1201" s="292"/>
      <c r="Y1201" s="293"/>
    </row>
    <row r="1202" spans="1:25" ht="15" customHeight="1" x14ac:dyDescent="0.25">
      <c r="A1202" s="287" t="s">
        <v>9</v>
      </c>
      <c r="B1202" s="287"/>
      <c r="C1202" s="288" t="s">
        <v>212</v>
      </c>
      <c r="D1202" s="289"/>
      <c r="E1202" s="289"/>
      <c r="F1202" s="289"/>
      <c r="G1202" s="289"/>
      <c r="H1202" s="289"/>
      <c r="I1202" s="289"/>
      <c r="J1202" s="289"/>
      <c r="K1202" s="289"/>
      <c r="L1202" s="289"/>
      <c r="M1202" s="289"/>
      <c r="N1202" s="289"/>
      <c r="O1202" s="289"/>
      <c r="P1202" s="289"/>
      <c r="Q1202" s="290"/>
      <c r="R1202" s="307" t="s">
        <v>10</v>
      </c>
      <c r="S1202" s="308"/>
      <c r="T1202" s="291" t="s">
        <v>267</v>
      </c>
      <c r="U1202" s="292"/>
      <c r="V1202" s="292"/>
      <c r="W1202" s="292"/>
      <c r="X1202" s="292"/>
      <c r="Y1202" s="293"/>
    </row>
    <row r="1203" spans="1:25" x14ac:dyDescent="0.25">
      <c r="A1203" s="287" t="s">
        <v>11</v>
      </c>
      <c r="B1203" s="287"/>
      <c r="C1203" s="288" t="s">
        <v>219</v>
      </c>
      <c r="D1203" s="289"/>
      <c r="E1203" s="289"/>
      <c r="F1203" s="289"/>
      <c r="G1203" s="289"/>
      <c r="H1203" s="289"/>
      <c r="I1203" s="289"/>
      <c r="J1203" s="289"/>
      <c r="K1203" s="289"/>
      <c r="L1203" s="289"/>
      <c r="M1203" s="289"/>
      <c r="N1203" s="289"/>
      <c r="O1203" s="289"/>
      <c r="P1203" s="289"/>
      <c r="Q1203" s="290"/>
      <c r="R1203" s="3" t="s">
        <v>12</v>
      </c>
      <c r="S1203" s="4"/>
      <c r="T1203" s="291" t="s">
        <v>271</v>
      </c>
      <c r="U1203" s="292"/>
      <c r="V1203" s="292"/>
      <c r="W1203" s="292"/>
      <c r="X1203" s="292"/>
      <c r="Y1203" s="293"/>
    </row>
    <row r="1204" spans="1:25" x14ac:dyDescent="0.25">
      <c r="A1204" s="294" t="s">
        <v>13</v>
      </c>
      <c r="B1204" s="294"/>
      <c r="C1204" s="337" t="s">
        <v>167</v>
      </c>
      <c r="D1204" s="289"/>
      <c r="E1204" s="289"/>
      <c r="F1204" s="289"/>
      <c r="G1204" s="289"/>
      <c r="H1204" s="289"/>
      <c r="I1204" s="289"/>
      <c r="J1204" s="289"/>
      <c r="K1204" s="289"/>
      <c r="L1204" s="289"/>
      <c r="M1204" s="289"/>
      <c r="N1204" s="289"/>
      <c r="O1204" s="289"/>
      <c r="P1204" s="289"/>
      <c r="Q1204" s="290"/>
      <c r="R1204" s="295" t="s">
        <v>14</v>
      </c>
      <c r="S1204" s="296"/>
      <c r="T1204" s="297" t="s">
        <v>273</v>
      </c>
      <c r="U1204" s="298"/>
      <c r="V1204" s="298"/>
      <c r="W1204" s="298"/>
      <c r="X1204" s="298"/>
      <c r="Y1204" s="299"/>
    </row>
    <row r="1205" spans="1:25" x14ac:dyDescent="0.25">
      <c r="A1205" s="5"/>
      <c r="B1205" s="5"/>
      <c r="C1205" s="5"/>
      <c r="D1205" s="5"/>
      <c r="E1205" s="5"/>
      <c r="F1205" s="5"/>
      <c r="G1205" s="5"/>
      <c r="H1205" s="5"/>
      <c r="I1205" s="5"/>
      <c r="J1205" s="5"/>
      <c r="K1205" s="5"/>
      <c r="L1205" s="5"/>
      <c r="M1205" s="5"/>
      <c r="N1205" s="5"/>
      <c r="O1205" s="5"/>
      <c r="P1205" s="5"/>
      <c r="Q1205" s="5"/>
      <c r="R1205" s="5"/>
      <c r="S1205" s="5"/>
      <c r="T1205" s="5"/>
      <c r="U1205" s="5"/>
      <c r="V1205" s="5"/>
      <c r="W1205" s="5"/>
      <c r="X1205" s="5"/>
      <c r="Y1205" s="5"/>
    </row>
    <row r="1206" spans="1:25" ht="21.75" customHeight="1" x14ac:dyDescent="0.25">
      <c r="A1206" s="264" t="s">
        <v>15</v>
      </c>
      <c r="B1206" s="261" t="s">
        <v>16</v>
      </c>
      <c r="C1206" s="263"/>
      <c r="D1206" s="278" t="s">
        <v>17</v>
      </c>
      <c r="E1206" s="280" t="s">
        <v>18</v>
      </c>
      <c r="F1206" s="300" t="s">
        <v>19</v>
      </c>
      <c r="G1206" s="278" t="s">
        <v>20</v>
      </c>
      <c r="H1206" s="280" t="s">
        <v>21</v>
      </c>
      <c r="I1206" s="280" t="s">
        <v>22</v>
      </c>
      <c r="J1206" s="280"/>
      <c r="K1206" s="261" t="s">
        <v>23</v>
      </c>
      <c r="L1206" s="262"/>
      <c r="M1206" s="262"/>
      <c r="N1206" s="262"/>
      <c r="O1206" s="262"/>
      <c r="P1206" s="263"/>
      <c r="Q1206" s="284" t="s">
        <v>24</v>
      </c>
      <c r="R1206" s="284"/>
      <c r="S1206" s="284" t="s">
        <v>25</v>
      </c>
      <c r="T1206" s="284"/>
      <c r="U1206" s="301" t="s">
        <v>26</v>
      </c>
      <c r="V1206" s="221" t="s">
        <v>27</v>
      </c>
      <c r="W1206" s="221" t="s">
        <v>27</v>
      </c>
      <c r="X1206" s="221" t="s">
        <v>27</v>
      </c>
      <c r="Y1206" s="303" t="s">
        <v>28</v>
      </c>
    </row>
    <row r="1207" spans="1:25" ht="24" x14ac:dyDescent="0.25">
      <c r="A1207" s="264"/>
      <c r="B1207" s="183" t="s">
        <v>29</v>
      </c>
      <c r="C1207" s="183" t="s">
        <v>30</v>
      </c>
      <c r="D1207" s="279"/>
      <c r="E1207" s="280"/>
      <c r="F1207" s="300"/>
      <c r="G1207" s="279"/>
      <c r="H1207" s="280"/>
      <c r="I1207" s="186" t="s">
        <v>31</v>
      </c>
      <c r="J1207" s="10" t="s">
        <v>32</v>
      </c>
      <c r="K1207" s="269" t="s">
        <v>33</v>
      </c>
      <c r="L1207" s="270"/>
      <c r="M1207" s="286"/>
      <c r="N1207" s="269" t="s">
        <v>34</v>
      </c>
      <c r="O1207" s="270"/>
      <c r="P1207" s="286"/>
      <c r="Q1207" s="27" t="s">
        <v>35</v>
      </c>
      <c r="R1207" s="27" t="s">
        <v>36</v>
      </c>
      <c r="S1207" s="27" t="s">
        <v>123</v>
      </c>
      <c r="T1207" s="27" t="s">
        <v>124</v>
      </c>
      <c r="U1207" s="302"/>
      <c r="V1207" s="220" t="s">
        <v>37</v>
      </c>
      <c r="W1207" s="220" t="s">
        <v>38</v>
      </c>
      <c r="X1207" s="220" t="s">
        <v>39</v>
      </c>
      <c r="Y1207" s="304"/>
    </row>
    <row r="1208" spans="1:25" ht="24" x14ac:dyDescent="0.25">
      <c r="A1208" s="180"/>
      <c r="B1208" s="183"/>
      <c r="C1208" s="183"/>
      <c r="D1208" s="182"/>
      <c r="E1208" s="183"/>
      <c r="F1208" s="187"/>
      <c r="G1208" s="182"/>
      <c r="H1208" s="183"/>
      <c r="I1208" s="186"/>
      <c r="J1208" s="10"/>
      <c r="K1208" s="183" t="s">
        <v>40</v>
      </c>
      <c r="L1208" s="183" t="s">
        <v>41</v>
      </c>
      <c r="M1208" s="183" t="s">
        <v>42</v>
      </c>
      <c r="N1208" s="183" t="s">
        <v>40</v>
      </c>
      <c r="O1208" s="183" t="s">
        <v>41</v>
      </c>
      <c r="P1208" s="183" t="s">
        <v>42</v>
      </c>
      <c r="Q1208" s="183"/>
      <c r="R1208" s="183"/>
      <c r="S1208" s="183"/>
      <c r="T1208" s="183"/>
      <c r="U1208" s="182"/>
      <c r="V1208" s="14"/>
      <c r="W1208" s="14"/>
      <c r="X1208" s="14"/>
      <c r="Y1208" s="188"/>
    </row>
    <row r="1209" spans="1:25" x14ac:dyDescent="0.25">
      <c r="A1209" s="16">
        <v>1</v>
      </c>
      <c r="B1209" s="16"/>
      <c r="C1209" s="17"/>
      <c r="D1209" s="17"/>
      <c r="E1209" s="17"/>
      <c r="F1209" s="18"/>
      <c r="G1209" s="16"/>
      <c r="H1209" s="18"/>
      <c r="I1209" s="18"/>
      <c r="J1209" s="18"/>
      <c r="K1209" s="19"/>
      <c r="L1209" s="19"/>
      <c r="M1209" s="19"/>
      <c r="N1209" s="19"/>
      <c r="O1209" s="19"/>
      <c r="P1209" s="19"/>
      <c r="Q1209" s="20"/>
      <c r="R1209" s="16"/>
      <c r="S1209" s="21"/>
      <c r="T1209" s="21"/>
      <c r="U1209" s="22"/>
      <c r="V1209" s="23">
        <f>IFERROR((J1209/I1209)*100,0)</f>
        <v>0</v>
      </c>
      <c r="W1209" s="23">
        <f>IFERROR((S1209/T1209)*100,0)</f>
        <v>0</v>
      </c>
      <c r="X1209" s="23">
        <f>IFERROR(((N1209+O1209+P1209)/(K1209+L1209+M1209))*100,0)</f>
        <v>0</v>
      </c>
      <c r="Y1209" s="24"/>
    </row>
    <row r="1210" spans="1:25" x14ac:dyDescent="0.25">
      <c r="A1210" s="16">
        <v>2</v>
      </c>
      <c r="B1210" s="16"/>
      <c r="C1210" s="17"/>
      <c r="D1210" s="17"/>
      <c r="E1210" s="17"/>
      <c r="F1210" s="18"/>
      <c r="G1210" s="16"/>
      <c r="H1210" s="18"/>
      <c r="I1210" s="18"/>
      <c r="J1210" s="18"/>
      <c r="K1210" s="19"/>
      <c r="L1210" s="19"/>
      <c r="M1210" s="19"/>
      <c r="N1210" s="19"/>
      <c r="O1210" s="19"/>
      <c r="P1210" s="19"/>
      <c r="Q1210" s="20"/>
      <c r="R1210" s="16"/>
      <c r="S1210" s="21"/>
      <c r="T1210" s="21"/>
      <c r="U1210" s="22"/>
      <c r="V1210" s="23">
        <f>IFERROR((J1210/I1210)*100,0)</f>
        <v>0</v>
      </c>
      <c r="W1210" s="23">
        <f>IFERROR((S1210/T1210)*100,0)</f>
        <v>0</v>
      </c>
      <c r="X1210" s="23">
        <f>IFERROR(((N1210+O1210+P1210)/(K1210+L1210+M1210))*100,0)</f>
        <v>0</v>
      </c>
      <c r="Y1210" s="24"/>
    </row>
    <row r="1211" spans="1:25" x14ac:dyDescent="0.25">
      <c r="A1211" s="16">
        <v>3</v>
      </c>
      <c r="B1211" s="16"/>
      <c r="C1211" s="17"/>
      <c r="D1211" s="17"/>
      <c r="E1211" s="17"/>
      <c r="F1211" s="18"/>
      <c r="G1211" s="16"/>
      <c r="H1211" s="18"/>
      <c r="I1211" s="18"/>
      <c r="J1211" s="18"/>
      <c r="K1211" s="19"/>
      <c r="L1211" s="19"/>
      <c r="M1211" s="19"/>
      <c r="N1211" s="19"/>
      <c r="O1211" s="19"/>
      <c r="P1211" s="19"/>
      <c r="Q1211" s="20"/>
      <c r="R1211" s="16"/>
      <c r="S1211" s="21"/>
      <c r="T1211" s="21"/>
      <c r="U1211" s="22"/>
      <c r="V1211" s="23">
        <f>IFERROR((J1211/I1211)*100,0)</f>
        <v>0</v>
      </c>
      <c r="W1211" s="23">
        <f>IFERROR((S1211/T1211)*100,0)</f>
        <v>0</v>
      </c>
      <c r="X1211" s="23">
        <f>IFERROR(((N1211+O1211+P1211)/(K1211+L1211+M1211))*100,0)</f>
        <v>0</v>
      </c>
      <c r="Y1211" s="24"/>
    </row>
    <row r="1212" spans="1:25" x14ac:dyDescent="0.25">
      <c r="A1212" s="25"/>
      <c r="B1212" s="25"/>
      <c r="C1212" s="26"/>
      <c r="D1212" s="183" t="s">
        <v>43</v>
      </c>
      <c r="E1212" s="183"/>
      <c r="F1212" s="27"/>
      <c r="G1212" s="25"/>
      <c r="H1212" s="27"/>
      <c r="I1212" s="27"/>
      <c r="J1212" s="27"/>
      <c r="K1212" s="28">
        <f t="shared" ref="K1212:P1212" si="111">K1209+K1210+K1211</f>
        <v>0</v>
      </c>
      <c r="L1212" s="28">
        <f t="shared" si="111"/>
        <v>0</v>
      </c>
      <c r="M1212" s="28">
        <f t="shared" si="111"/>
        <v>0</v>
      </c>
      <c r="N1212" s="28">
        <f t="shared" si="111"/>
        <v>0</v>
      </c>
      <c r="O1212" s="28">
        <f t="shared" si="111"/>
        <v>0</v>
      </c>
      <c r="P1212" s="28">
        <f t="shared" si="111"/>
        <v>0</v>
      </c>
      <c r="Q1212" s="29"/>
      <c r="R1212" s="25"/>
      <c r="S1212" s="30"/>
      <c r="T1212" s="30"/>
      <c r="U1212" s="31"/>
      <c r="V1212" s="31">
        <v>0</v>
      </c>
      <c r="W1212" s="31">
        <v>0</v>
      </c>
      <c r="X1212" s="31">
        <v>0</v>
      </c>
      <c r="Y1212" s="25"/>
    </row>
    <row r="1213" spans="1:25" x14ac:dyDescent="0.25">
      <c r="A1213" s="16">
        <v>4</v>
      </c>
      <c r="B1213" s="16"/>
      <c r="C1213" s="17"/>
      <c r="D1213" s="17"/>
      <c r="E1213" s="17"/>
      <c r="F1213" s="18"/>
      <c r="G1213" s="16"/>
      <c r="H1213" s="18"/>
      <c r="I1213" s="18"/>
      <c r="J1213" s="18"/>
      <c r="K1213" s="19"/>
      <c r="L1213" s="19"/>
      <c r="M1213" s="19"/>
      <c r="N1213" s="19"/>
      <c r="O1213" s="19"/>
      <c r="P1213" s="19"/>
      <c r="Q1213" s="20"/>
      <c r="R1213" s="16"/>
      <c r="S1213" s="21"/>
      <c r="T1213" s="21"/>
      <c r="U1213" s="22"/>
      <c r="V1213" s="23">
        <f>IFERROR((J1213/I1213)*100,0)</f>
        <v>0</v>
      </c>
      <c r="W1213" s="23">
        <f>IFERROR((S1213/T1213)*100,0)</f>
        <v>0</v>
      </c>
      <c r="X1213" s="23">
        <f>IFERROR(((N1213+O1213+P1213)/(K1213+L1213+M1213))*100,0)</f>
        <v>0</v>
      </c>
      <c r="Y1213" s="24"/>
    </row>
    <row r="1214" spans="1:25" x14ac:dyDescent="0.25">
      <c r="A1214" s="16">
        <v>5</v>
      </c>
      <c r="B1214" s="16"/>
      <c r="C1214" s="16"/>
      <c r="D1214" s="17"/>
      <c r="E1214" s="17"/>
      <c r="F1214" s="18"/>
      <c r="G1214" s="16"/>
      <c r="H1214" s="18"/>
      <c r="I1214" s="18"/>
      <c r="J1214" s="18"/>
      <c r="K1214" s="19"/>
      <c r="L1214" s="19"/>
      <c r="M1214" s="19"/>
      <c r="N1214" s="19"/>
      <c r="O1214" s="19"/>
      <c r="P1214" s="19"/>
      <c r="Q1214" s="20"/>
      <c r="R1214" s="16"/>
      <c r="S1214" s="21"/>
      <c r="T1214" s="16"/>
      <c r="U1214" s="16"/>
      <c r="V1214" s="23">
        <f>IFERROR((J1214/I1214)*100,0)</f>
        <v>0</v>
      </c>
      <c r="W1214" s="23">
        <f>IFERROR((S1214/T1214)*100,0)</f>
        <v>0</v>
      </c>
      <c r="X1214" s="23">
        <f>IFERROR(((N1214+O1214+P1214)/(K1214+L1214+M1214))*100,0)</f>
        <v>0</v>
      </c>
      <c r="Y1214" s="24"/>
    </row>
    <row r="1215" spans="1:25" x14ac:dyDescent="0.25">
      <c r="A1215" s="16">
        <v>6</v>
      </c>
      <c r="B1215" s="16"/>
      <c r="C1215" s="16"/>
      <c r="D1215" s="17"/>
      <c r="E1215" s="17"/>
      <c r="F1215" s="18"/>
      <c r="G1215" s="16"/>
      <c r="H1215" s="18"/>
      <c r="I1215" s="18"/>
      <c r="J1215" s="18"/>
      <c r="K1215" s="19"/>
      <c r="L1215" s="19"/>
      <c r="M1215" s="19"/>
      <c r="N1215" s="19"/>
      <c r="O1215" s="19"/>
      <c r="P1215" s="19"/>
      <c r="Q1215" s="32"/>
      <c r="R1215" s="33"/>
      <c r="S1215" s="34"/>
      <c r="T1215" s="34"/>
      <c r="U1215" s="35"/>
      <c r="V1215" s="23">
        <f>IFERROR((J1215/I1215)*100,0)</f>
        <v>0</v>
      </c>
      <c r="W1215" s="23">
        <f>IFERROR((S1215/T1215)*100,0)</f>
        <v>0</v>
      </c>
      <c r="X1215" s="23">
        <f>IFERROR(((N1215+O1215+P1215)/(K1215+L1215+M1215))*100,0)</f>
        <v>0</v>
      </c>
      <c r="Y1215" s="24"/>
    </row>
    <row r="1216" spans="1:25" x14ac:dyDescent="0.25">
      <c r="A1216" s="25"/>
      <c r="B1216" s="25"/>
      <c r="C1216" s="25"/>
      <c r="D1216" s="183" t="s">
        <v>43</v>
      </c>
      <c r="E1216" s="183"/>
      <c r="F1216" s="27"/>
      <c r="G1216" s="25"/>
      <c r="H1216" s="27"/>
      <c r="I1216" s="27"/>
      <c r="J1216" s="27"/>
      <c r="K1216" s="28">
        <f t="shared" ref="K1216:P1216" si="112">K1213+K1214+K1215</f>
        <v>0</v>
      </c>
      <c r="L1216" s="28">
        <f t="shared" si="112"/>
        <v>0</v>
      </c>
      <c r="M1216" s="28">
        <f t="shared" si="112"/>
        <v>0</v>
      </c>
      <c r="N1216" s="28">
        <f t="shared" si="112"/>
        <v>0</v>
      </c>
      <c r="O1216" s="28">
        <f t="shared" si="112"/>
        <v>0</v>
      </c>
      <c r="P1216" s="28">
        <f t="shared" si="112"/>
        <v>0</v>
      </c>
      <c r="Q1216" s="32"/>
      <c r="R1216" s="33"/>
      <c r="S1216" s="34"/>
      <c r="T1216" s="34"/>
      <c r="U1216" s="35"/>
      <c r="V1216" s="23">
        <f>IFERROR((J1216/I1216)*100,0)</f>
        <v>0</v>
      </c>
      <c r="W1216" s="23">
        <f>IFERROR((S1216/T1216)*100,0)</f>
        <v>0</v>
      </c>
      <c r="X1216" s="23">
        <f>IFERROR(((N1216+O1216+P1216)/(K1216+L1216+M1216))*100,0)</f>
        <v>0</v>
      </c>
      <c r="Y1216" s="24"/>
    </row>
    <row r="1217" spans="1:25" x14ac:dyDescent="0.25">
      <c r="A1217" s="259" t="s">
        <v>44</v>
      </c>
      <c r="B1217" s="259"/>
      <c r="C1217" s="259"/>
      <c r="D1217" s="259"/>
      <c r="E1217" s="259"/>
      <c r="F1217" s="259"/>
      <c r="G1217" s="259"/>
      <c r="H1217" s="259"/>
      <c r="I1217" s="179"/>
      <c r="J1217" s="179"/>
      <c r="K1217" s="37">
        <f t="shared" ref="K1217:P1217" si="113">K1212+K1216</f>
        <v>0</v>
      </c>
      <c r="L1217" s="37">
        <f t="shared" si="113"/>
        <v>0</v>
      </c>
      <c r="M1217" s="37">
        <f t="shared" si="113"/>
        <v>0</v>
      </c>
      <c r="N1217" s="37">
        <f t="shared" si="113"/>
        <v>0</v>
      </c>
      <c r="O1217" s="37">
        <f t="shared" si="113"/>
        <v>0</v>
      </c>
      <c r="P1217" s="37">
        <f t="shared" si="113"/>
        <v>0</v>
      </c>
      <c r="Q1217" s="275"/>
      <c r="R1217" s="275"/>
      <c r="S1217" s="275"/>
      <c r="T1217" s="275"/>
      <c r="U1217" s="275"/>
      <c r="V1217" s="275"/>
      <c r="W1217" s="275"/>
      <c r="X1217" s="275"/>
      <c r="Y1217" s="275"/>
    </row>
    <row r="1218" spans="1:25" x14ac:dyDescent="0.25">
      <c r="A1218" s="38"/>
      <c r="B1218" s="38"/>
      <c r="C1218" s="38"/>
      <c r="D1218" s="38"/>
      <c r="E1218" s="38"/>
      <c r="F1218" s="38"/>
      <c r="G1218" s="38"/>
      <c r="H1218" s="38"/>
      <c r="I1218" s="38"/>
      <c r="J1218" s="38"/>
      <c r="K1218" s="38"/>
      <c r="L1218" s="39"/>
      <c r="M1218" s="39"/>
    </row>
    <row r="1219" spans="1:25" x14ac:dyDescent="0.25">
      <c r="A1219" s="39"/>
      <c r="B1219" s="39"/>
      <c r="C1219" s="39"/>
      <c r="D1219" s="39"/>
      <c r="E1219" s="39"/>
      <c r="F1219" s="39"/>
      <c r="G1219" s="39"/>
      <c r="H1219" s="39"/>
      <c r="I1219" s="39"/>
      <c r="J1219" s="39"/>
      <c r="K1219" s="39"/>
      <c r="L1219" s="39"/>
      <c r="M1219" s="39"/>
      <c r="N1219" s="39"/>
      <c r="O1219" s="39"/>
      <c r="P1219" s="39"/>
    </row>
    <row r="1220" spans="1:25" x14ac:dyDescent="0.25">
      <c r="A1220" s="276" t="s">
        <v>45</v>
      </c>
      <c r="B1220" s="276"/>
      <c r="C1220" s="276"/>
      <c r="D1220" s="276"/>
      <c r="E1220" s="276"/>
      <c r="F1220" s="276"/>
      <c r="G1220" s="276"/>
      <c r="H1220" s="276"/>
      <c r="I1220" s="276"/>
      <c r="J1220" s="276"/>
      <c r="K1220" s="276"/>
      <c r="L1220" s="276"/>
      <c r="M1220" s="276"/>
      <c r="N1220" s="276"/>
      <c r="O1220" s="276"/>
      <c r="P1220" s="276"/>
      <c r="Q1220" s="276"/>
      <c r="R1220" s="276"/>
      <c r="S1220" s="276"/>
      <c r="T1220" s="276"/>
      <c r="U1220" s="276"/>
      <c r="V1220" s="276"/>
      <c r="W1220" s="276"/>
      <c r="X1220" s="276"/>
      <c r="Y1220" s="276"/>
    </row>
    <row r="1221" spans="1:25" x14ac:dyDescent="0.25">
      <c r="A1221" s="277"/>
      <c r="B1221" s="277"/>
      <c r="C1221" s="277"/>
      <c r="D1221" s="277"/>
      <c r="E1221" s="277"/>
      <c r="F1221" s="277"/>
      <c r="G1221" s="277"/>
      <c r="H1221" s="277"/>
      <c r="I1221" s="277"/>
      <c r="J1221" s="277"/>
      <c r="K1221" s="277"/>
      <c r="L1221" s="277"/>
      <c r="M1221" s="277"/>
      <c r="N1221" s="277"/>
      <c r="O1221" s="277"/>
      <c r="P1221" s="277"/>
      <c r="Q1221" s="277"/>
      <c r="R1221" s="277"/>
      <c r="S1221" s="277"/>
      <c r="T1221" s="277"/>
      <c r="U1221" s="277"/>
      <c r="V1221" s="277"/>
      <c r="W1221" s="277"/>
      <c r="X1221" s="277"/>
      <c r="Y1221" s="277"/>
    </row>
    <row r="1222" spans="1:25" ht="21" customHeight="1" x14ac:dyDescent="0.25">
      <c r="A1222" s="264" t="s">
        <v>15</v>
      </c>
      <c r="B1222" s="278" t="s">
        <v>46</v>
      </c>
      <c r="C1222" s="264" t="s">
        <v>47</v>
      </c>
      <c r="D1222" s="264"/>
      <c r="E1222" s="280" t="s">
        <v>18</v>
      </c>
      <c r="F1222" s="278" t="s">
        <v>20</v>
      </c>
      <c r="G1222" s="280" t="s">
        <v>48</v>
      </c>
      <c r="H1222" s="280" t="s">
        <v>22</v>
      </c>
      <c r="I1222" s="280"/>
      <c r="J1222" s="261" t="s">
        <v>23</v>
      </c>
      <c r="K1222" s="262"/>
      <c r="L1222" s="262"/>
      <c r="M1222" s="262"/>
      <c r="N1222" s="262"/>
      <c r="O1222" s="263"/>
      <c r="P1222" s="281" t="s">
        <v>49</v>
      </c>
      <c r="Q1222" s="282"/>
      <c r="R1222" s="283" t="s">
        <v>50</v>
      </c>
      <c r="S1222" s="283"/>
      <c r="T1222" s="284" t="s">
        <v>26</v>
      </c>
      <c r="U1222" s="221" t="s">
        <v>27</v>
      </c>
      <c r="V1222" s="221" t="s">
        <v>27</v>
      </c>
      <c r="W1222" s="221" t="s">
        <v>27</v>
      </c>
      <c r="X1222" s="285" t="s">
        <v>28</v>
      </c>
      <c r="Y1222" s="40"/>
    </row>
    <row r="1223" spans="1:25" ht="36" x14ac:dyDescent="0.25">
      <c r="A1223" s="264"/>
      <c r="B1223" s="279"/>
      <c r="C1223" s="264"/>
      <c r="D1223" s="264"/>
      <c r="E1223" s="280"/>
      <c r="F1223" s="279"/>
      <c r="G1223" s="280"/>
      <c r="H1223" s="186" t="s">
        <v>31</v>
      </c>
      <c r="I1223" s="10" t="s">
        <v>32</v>
      </c>
      <c r="J1223" s="269" t="s">
        <v>51</v>
      </c>
      <c r="K1223" s="270"/>
      <c r="L1223" s="286"/>
      <c r="M1223" s="269" t="s">
        <v>34</v>
      </c>
      <c r="N1223" s="270"/>
      <c r="O1223" s="286"/>
      <c r="P1223" s="27" t="s">
        <v>35</v>
      </c>
      <c r="Q1223" s="27" t="s">
        <v>36</v>
      </c>
      <c r="R1223" s="27" t="s">
        <v>123</v>
      </c>
      <c r="S1223" s="27" t="s">
        <v>124</v>
      </c>
      <c r="T1223" s="284"/>
      <c r="U1223" s="220" t="s">
        <v>37</v>
      </c>
      <c r="V1223" s="220" t="s">
        <v>38</v>
      </c>
      <c r="W1223" s="220" t="s">
        <v>39</v>
      </c>
      <c r="X1223" s="285"/>
      <c r="Y1223" s="40"/>
    </row>
    <row r="1224" spans="1:25" ht="24" x14ac:dyDescent="0.25">
      <c r="A1224" s="180"/>
      <c r="B1224" s="182"/>
      <c r="C1224" s="71"/>
      <c r="D1224" s="72"/>
      <c r="E1224" s="181"/>
      <c r="F1224" s="182"/>
      <c r="G1224" s="183"/>
      <c r="H1224" s="41"/>
      <c r="I1224" s="10"/>
      <c r="J1224" s="183" t="s">
        <v>40</v>
      </c>
      <c r="K1224" s="183" t="s">
        <v>41</v>
      </c>
      <c r="L1224" s="183" t="s">
        <v>42</v>
      </c>
      <c r="M1224" s="183" t="s">
        <v>40</v>
      </c>
      <c r="N1224" s="183" t="s">
        <v>41</v>
      </c>
      <c r="O1224" s="183" t="s">
        <v>42</v>
      </c>
      <c r="P1224" s="183"/>
      <c r="Q1224" s="183"/>
      <c r="R1224" s="183"/>
      <c r="S1224" s="183"/>
      <c r="T1224" s="183"/>
      <c r="U1224" s="14"/>
      <c r="V1224" s="14"/>
      <c r="W1224" s="14"/>
      <c r="X1224" s="187"/>
      <c r="Y1224" s="40"/>
    </row>
    <row r="1225" spans="1:25" ht="31.5" customHeight="1" x14ac:dyDescent="0.25">
      <c r="A1225" s="16">
        <v>1</v>
      </c>
      <c r="B1225" s="42" t="s">
        <v>75</v>
      </c>
      <c r="C1225" s="247" t="s">
        <v>220</v>
      </c>
      <c r="D1225" s="329"/>
      <c r="E1225" s="18" t="s">
        <v>282</v>
      </c>
      <c r="F1225" s="184" t="s">
        <v>54</v>
      </c>
      <c r="G1225" s="185" t="s">
        <v>54</v>
      </c>
      <c r="H1225" s="18">
        <v>3</v>
      </c>
      <c r="I1225" s="18">
        <v>3</v>
      </c>
      <c r="J1225" s="19">
        <v>48967.81</v>
      </c>
      <c r="K1225" s="19"/>
      <c r="L1225" s="19"/>
      <c r="M1225" s="19">
        <v>48967.81</v>
      </c>
      <c r="N1225" s="19"/>
      <c r="O1225" s="20"/>
      <c r="P1225" s="23">
        <f>IFERROR((I1225/H1225)*100,0)</f>
        <v>100</v>
      </c>
      <c r="Q1225" s="23">
        <f>IFERROR((M1225/J1225)*100,0)</f>
        <v>100</v>
      </c>
      <c r="R1225" s="21">
        <v>44470</v>
      </c>
      <c r="S1225" s="21">
        <v>44561</v>
      </c>
      <c r="T1225" s="22">
        <v>90</v>
      </c>
      <c r="U1225" s="23">
        <f t="shared" ref="U1225" si="114">IFERROR((I1225/H1225)*100,0)</f>
        <v>100</v>
      </c>
      <c r="V1225" s="23">
        <f t="shared" ref="V1225" si="115">IFERROR((Q1225/P1225)*100,0)</f>
        <v>100</v>
      </c>
      <c r="W1225" s="23">
        <f t="shared" ref="W1225" si="116">IFERROR((M1225/J1225)*100,0)</f>
        <v>100</v>
      </c>
      <c r="X1225" s="24"/>
      <c r="Y1225" s="40"/>
    </row>
    <row r="1226" spans="1:25" ht="15" customHeight="1" x14ac:dyDescent="0.25">
      <c r="A1226" s="16"/>
      <c r="B1226" s="42"/>
      <c r="C1226" s="336"/>
      <c r="D1226" s="257"/>
      <c r="E1226" s="44"/>
      <c r="F1226" s="184"/>
      <c r="G1226" s="185"/>
      <c r="H1226" s="44"/>
      <c r="I1226" s="44"/>
      <c r="J1226" s="19"/>
      <c r="K1226" s="19"/>
      <c r="L1226" s="19"/>
      <c r="M1226" s="19"/>
      <c r="N1226" s="20"/>
      <c r="O1226" s="20"/>
      <c r="P1226" s="20"/>
      <c r="Q1226" s="16"/>
      <c r="R1226" s="21"/>
      <c r="S1226" s="21"/>
      <c r="T1226" s="22"/>
      <c r="U1226" s="23"/>
      <c r="V1226" s="23"/>
      <c r="W1226" s="23"/>
      <c r="X1226" s="24"/>
      <c r="Y1226" s="40"/>
    </row>
    <row r="1227" spans="1:25" ht="23.25" customHeight="1" x14ac:dyDescent="0.25">
      <c r="A1227" s="16"/>
      <c r="B1227" s="42"/>
      <c r="C1227" s="257"/>
      <c r="D1227" s="258"/>
      <c r="E1227" s="87"/>
      <c r="F1227" s="184"/>
      <c r="G1227" s="185"/>
      <c r="H1227" s="178"/>
      <c r="I1227" s="178"/>
      <c r="J1227" s="19"/>
      <c r="K1227" s="19"/>
      <c r="L1227" s="19"/>
      <c r="M1227" s="19"/>
      <c r="N1227" s="20"/>
      <c r="O1227" s="20"/>
      <c r="P1227" s="20"/>
      <c r="Q1227" s="16"/>
      <c r="R1227" s="21"/>
      <c r="S1227" s="21"/>
      <c r="T1227" s="22"/>
      <c r="U1227" s="23"/>
      <c r="V1227" s="23"/>
      <c r="W1227" s="23"/>
      <c r="X1227" s="24"/>
      <c r="Y1227" s="40"/>
    </row>
    <row r="1228" spans="1:25" x14ac:dyDescent="0.25">
      <c r="A1228" s="259" t="s">
        <v>44</v>
      </c>
      <c r="B1228" s="259"/>
      <c r="C1228" s="260"/>
      <c r="D1228" s="260"/>
      <c r="E1228" s="48"/>
      <c r="F1228" s="118"/>
      <c r="G1228" s="46"/>
      <c r="H1228" s="48"/>
      <c r="I1228" s="46"/>
      <c r="J1228" s="28">
        <f>J1227+J1226+J1225</f>
        <v>48967.81</v>
      </c>
      <c r="K1228" s="28"/>
      <c r="L1228" s="28"/>
      <c r="M1228" s="28">
        <f>M1227+M1226+M1225</f>
        <v>48967.81</v>
      </c>
      <c r="N1228" s="49"/>
      <c r="O1228" s="49"/>
      <c r="P1228" s="49"/>
      <c r="Q1228" s="49"/>
      <c r="R1228" s="49"/>
      <c r="S1228" s="49"/>
      <c r="T1228" s="49"/>
      <c r="U1228" s="49"/>
      <c r="V1228" s="49"/>
      <c r="W1228" s="49"/>
      <c r="X1228" s="49"/>
      <c r="Y1228" s="40"/>
    </row>
    <row r="1229" spans="1:25" x14ac:dyDescent="0.25">
      <c r="B1229" s="50"/>
      <c r="U1229" s="51"/>
      <c r="V1229" s="51"/>
      <c r="W1229" s="51"/>
      <c r="X1229" s="51"/>
      <c r="Y1229" s="52"/>
    </row>
    <row r="1230" spans="1:25" x14ac:dyDescent="0.25">
      <c r="B1230" s="84"/>
      <c r="U1230" s="51"/>
      <c r="V1230" s="51"/>
      <c r="W1230" s="51"/>
      <c r="X1230" s="51"/>
      <c r="Y1230" s="52"/>
    </row>
    <row r="1231" spans="1:25" ht="16.5" x14ac:dyDescent="0.3">
      <c r="A1231" s="53"/>
      <c r="B1231" s="84"/>
      <c r="D1231" s="261" t="s">
        <v>55</v>
      </c>
      <c r="E1231" s="262"/>
      <c r="F1231" s="262"/>
      <c r="G1231" s="262"/>
      <c r="H1231" s="262"/>
      <c r="I1231" s="262"/>
      <c r="J1231" s="262"/>
      <c r="K1231" s="262"/>
      <c r="L1231" s="262"/>
      <c r="M1231" s="262"/>
      <c r="N1231" s="262"/>
      <c r="O1231" s="262"/>
      <c r="P1231" s="262"/>
      <c r="Q1231" s="262"/>
      <c r="R1231" s="262"/>
      <c r="S1231" s="262"/>
      <c r="T1231" s="263"/>
    </row>
    <row r="1232" spans="1:25" ht="16.5" x14ac:dyDescent="0.3">
      <c r="A1232" s="53"/>
      <c r="B1232" s="84"/>
      <c r="D1232" s="264" t="s">
        <v>56</v>
      </c>
      <c r="E1232" s="264" t="s">
        <v>57</v>
      </c>
      <c r="F1232" s="264"/>
      <c r="G1232" s="264"/>
      <c r="H1232" s="261"/>
      <c r="I1232" s="265" t="s">
        <v>58</v>
      </c>
      <c r="J1232" s="262"/>
      <c r="K1232" s="266"/>
      <c r="L1232" s="265" t="s">
        <v>59</v>
      </c>
      <c r="M1232" s="262"/>
      <c r="N1232" s="262"/>
      <c r="O1232" s="267" t="s">
        <v>60</v>
      </c>
      <c r="P1232" s="267"/>
      <c r="Q1232" s="267"/>
      <c r="R1232" s="267"/>
      <c r="S1232" s="267"/>
      <c r="T1232" s="268"/>
    </row>
    <row r="1233" spans="1:25" x14ac:dyDescent="0.25">
      <c r="B1233" s="84"/>
      <c r="D1233" s="264"/>
      <c r="E1233" s="264" t="s">
        <v>61</v>
      </c>
      <c r="F1233" s="264"/>
      <c r="G1233" s="269" t="s">
        <v>62</v>
      </c>
      <c r="H1233" s="270"/>
      <c r="I1233" s="54" t="s">
        <v>61</v>
      </c>
      <c r="J1233" s="269" t="s">
        <v>62</v>
      </c>
      <c r="K1233" s="271"/>
      <c r="L1233" s="54" t="s">
        <v>61</v>
      </c>
      <c r="M1233" s="269" t="s">
        <v>62</v>
      </c>
      <c r="N1233" s="271"/>
      <c r="O1233" s="272" t="s">
        <v>16</v>
      </c>
      <c r="P1233" s="272"/>
      <c r="Q1233" s="272"/>
      <c r="R1233" s="55" t="s">
        <v>61</v>
      </c>
      <c r="S1233" s="273" t="s">
        <v>62</v>
      </c>
      <c r="T1233" s="273"/>
    </row>
    <row r="1234" spans="1:25" x14ac:dyDescent="0.25">
      <c r="B1234" s="84"/>
      <c r="D1234" s="56" t="s">
        <v>63</v>
      </c>
      <c r="E1234" s="228">
        <f t="shared" ref="E1234:E1243" si="117">COUNTIFS(G1209:G1212,"O",B1209:B1212,"AGUA Y SANEAMIENTO")</f>
        <v>0</v>
      </c>
      <c r="F1234" s="229"/>
      <c r="G1234" s="230">
        <f t="shared" ref="G1234:G1239" si="118">SUMIFS(N1202:N1209,G1202:G1209,"O",B1202:B1209,"AGUA Y SANEAMIENTO")</f>
        <v>0</v>
      </c>
      <c r="H1234" s="231"/>
      <c r="I1234" s="57">
        <f>COUNTIFS(G1200:G1203,"A",B1200:B1203,"AGUA Y SANEAMIENTO")</f>
        <v>0</v>
      </c>
      <c r="J1234" s="230">
        <f t="shared" ref="J1234:J1239" si="119">SUMIFS(N1202:N1209,G1202:G1209,"A",B1202:B1209,"AGUA Y SANEAMIENTO")</f>
        <v>0</v>
      </c>
      <c r="K1234" s="232"/>
      <c r="L1234" s="57">
        <f>COUNTIFS(G1200:G1203,"AC",B1200:B1203,"AGUA Y SANEAMIENTO")</f>
        <v>0</v>
      </c>
      <c r="M1234" s="230">
        <f>SUMIFS(N1203:N1210,G1203:G1210,"AC",B1203:B1210,"AGUA Y SANEAMIENTO")</f>
        <v>0</v>
      </c>
      <c r="N1234" s="232"/>
      <c r="O1234" s="246" t="s">
        <v>64</v>
      </c>
      <c r="P1234" s="247"/>
      <c r="Q1234" s="247"/>
      <c r="R1234" s="248">
        <f>COUNTIF(B1223:B1231,"FGP")</f>
        <v>1</v>
      </c>
      <c r="S1234" s="250">
        <f>SUMIF(B1223:B1231,"FGP",M1223:M1231)</f>
        <v>48967.81</v>
      </c>
      <c r="T1234" s="251"/>
    </row>
    <row r="1235" spans="1:25" x14ac:dyDescent="0.25">
      <c r="B1235" s="84"/>
      <c r="D1235" s="56" t="s">
        <v>65</v>
      </c>
      <c r="E1235" s="228">
        <f t="shared" si="117"/>
        <v>0</v>
      </c>
      <c r="F1235" s="229"/>
      <c r="G1235" s="230">
        <f t="shared" si="118"/>
        <v>0</v>
      </c>
      <c r="H1235" s="231"/>
      <c r="I1235" s="57">
        <f>COUNTIFS(G1200:G1203,"A",B1200:B1203,"EDUCACIÓN")</f>
        <v>0</v>
      </c>
      <c r="J1235" s="230">
        <f t="shared" si="119"/>
        <v>0</v>
      </c>
      <c r="K1235" s="232"/>
      <c r="L1235" s="57">
        <f>COUNTIFS(G1200:G1203,"AC",B1200:B1203,"EDUCACIÓN")</f>
        <v>0</v>
      </c>
      <c r="M1235" s="230">
        <f>SUMIFS(N1199:N1201,G1199:G1201,"AC",B1199:B1201,"AGUA Y SANEAMIENTO")</f>
        <v>0</v>
      </c>
      <c r="N1235" s="232"/>
      <c r="O1235" s="246"/>
      <c r="P1235" s="247"/>
      <c r="Q1235" s="247"/>
      <c r="R1235" s="274"/>
      <c r="S1235" s="254"/>
      <c r="T1235" s="255"/>
    </row>
    <row r="1236" spans="1:25" x14ac:dyDescent="0.25">
      <c r="D1236" s="58" t="s">
        <v>66</v>
      </c>
      <c r="E1236" s="228">
        <f t="shared" si="117"/>
        <v>0</v>
      </c>
      <c r="F1236" s="229"/>
      <c r="G1236" s="230">
        <f t="shared" si="118"/>
        <v>0</v>
      </c>
      <c r="H1236" s="231"/>
      <c r="I1236" s="57">
        <f>COUNTIFS(G1200:G1203,"A",B1200:B1203,"OTROS PROYECTOS")</f>
        <v>0</v>
      </c>
      <c r="J1236" s="230">
        <f t="shared" si="119"/>
        <v>0</v>
      </c>
      <c r="K1236" s="232"/>
      <c r="L1236" s="57">
        <f>COUNTIFS(G1200:G1203,"AC",B1200:B1203,"OTROS PROYECTOS")</f>
        <v>0</v>
      </c>
      <c r="M1236" s="230">
        <f>SUMIFS(N1199:N1202,G1199:G1202,"AC",B1199:B1202,"AGUA Y SANEAMIENTO")</f>
        <v>0</v>
      </c>
      <c r="N1236" s="232"/>
      <c r="O1236" s="246" t="s">
        <v>67</v>
      </c>
      <c r="P1236" s="247"/>
      <c r="Q1236" s="247"/>
      <c r="R1236" s="248">
        <f>COUNTIF(B1223:B1231,"FORTAMUN")</f>
        <v>0</v>
      </c>
      <c r="S1236" s="250">
        <f>SUMIF(B1223:B1231,"FORTAMUN",N1223:N1231)</f>
        <v>0</v>
      </c>
      <c r="T1236" s="251"/>
    </row>
    <row r="1237" spans="1:25" x14ac:dyDescent="0.25">
      <c r="D1237" s="58" t="s">
        <v>68</v>
      </c>
      <c r="E1237" s="228">
        <f t="shared" si="117"/>
        <v>0</v>
      </c>
      <c r="F1237" s="229"/>
      <c r="G1237" s="230">
        <f t="shared" si="118"/>
        <v>0</v>
      </c>
      <c r="H1237" s="231"/>
      <c r="I1237" s="57">
        <f>COUNTIFS(G1200:G1203,"A",B1200:B1203,"SALUD")</f>
        <v>0</v>
      </c>
      <c r="J1237" s="230">
        <f t="shared" si="119"/>
        <v>0</v>
      </c>
      <c r="K1237" s="232"/>
      <c r="L1237" s="57">
        <f>COUNTIFS(G1200:G1203,"AC",B1200:B1203,"SALUD")</f>
        <v>0</v>
      </c>
      <c r="M1237" s="230">
        <f>SUMIFS(N1199:N1203,G1199:G1203,"AC",B1199:B1203,"AGUA Y SANEAMIENTO")</f>
        <v>0</v>
      </c>
      <c r="N1237" s="232"/>
      <c r="O1237" s="246"/>
      <c r="P1237" s="247"/>
      <c r="Q1237" s="247"/>
      <c r="R1237" s="249"/>
      <c r="S1237" s="252"/>
      <c r="T1237" s="253"/>
    </row>
    <row r="1238" spans="1:25" x14ac:dyDescent="0.25">
      <c r="D1238" s="58" t="s">
        <v>69</v>
      </c>
      <c r="E1238" s="228">
        <f t="shared" si="117"/>
        <v>0</v>
      </c>
      <c r="F1238" s="229"/>
      <c r="G1238" s="230">
        <f t="shared" si="118"/>
        <v>0</v>
      </c>
      <c r="H1238" s="231"/>
      <c r="I1238" s="57">
        <f>COUNTIFS(G1200:G1203,"A",B1200:B1203,"URBANIZACIÓN")</f>
        <v>0</v>
      </c>
      <c r="J1238" s="230">
        <f t="shared" si="119"/>
        <v>0</v>
      </c>
      <c r="K1238" s="232"/>
      <c r="L1238" s="57">
        <f>COUNTIFS(G1200:G1203,"AC",B1200:B1203,"URBANIZACIÓN")</f>
        <v>0</v>
      </c>
      <c r="M1238" s="230">
        <f>SUMIFS(N1199:N1204,G1199:G1204,"AC",B1199:B1204,"AGUA Y SANEAMIENTO")</f>
        <v>0</v>
      </c>
      <c r="N1238" s="232"/>
      <c r="O1238" s="246"/>
      <c r="P1238" s="247"/>
      <c r="Q1238" s="247"/>
      <c r="R1238" s="249"/>
      <c r="S1238" s="254"/>
      <c r="T1238" s="255"/>
    </row>
    <row r="1239" spans="1:25" x14ac:dyDescent="0.25">
      <c r="D1239" s="58" t="s">
        <v>70</v>
      </c>
      <c r="E1239" s="228">
        <f t="shared" si="117"/>
        <v>0</v>
      </c>
      <c r="F1239" s="229"/>
      <c r="G1239" s="230">
        <f t="shared" si="118"/>
        <v>0</v>
      </c>
      <c r="H1239" s="231"/>
      <c r="I1239" s="57">
        <f>COUNTIFS(G1200:G1203,"A",B1200:B1203,"VIVIENDA")</f>
        <v>0</v>
      </c>
      <c r="J1239" s="230">
        <f t="shared" si="119"/>
        <v>0</v>
      </c>
      <c r="K1239" s="232"/>
      <c r="L1239" s="57">
        <f>COUNTIFS(G1200:G1203,"AC",B1200:B1203,"VIVIENDA")</f>
        <v>0</v>
      </c>
      <c r="M1239" s="230">
        <f>SUMIFS(N1199:N1209,G1199:G1209,"AC",B1199:B1209,"AGUA Y SANEAMIENTO")</f>
        <v>0</v>
      </c>
      <c r="N1239" s="232"/>
      <c r="O1239" s="243"/>
      <c r="P1239" s="244"/>
      <c r="Q1239" s="229"/>
      <c r="R1239" s="59"/>
      <c r="S1239" s="245"/>
      <c r="T1239" s="245"/>
    </row>
    <row r="1240" spans="1:25" x14ac:dyDescent="0.25">
      <c r="D1240" s="60" t="s">
        <v>71</v>
      </c>
      <c r="E1240" s="228">
        <f t="shared" si="117"/>
        <v>0</v>
      </c>
      <c r="F1240" s="229"/>
      <c r="G1240" s="230">
        <f>SUMIFS(N1209:N1215,G1209:G1215,"O",B1209:B1215,"AGUA Y SANEAMIENTO")</f>
        <v>0</v>
      </c>
      <c r="H1240" s="231"/>
      <c r="I1240" s="57">
        <f>COUNTIFS(G1200:G1203,"A",B1200:B1203,"PRODIM")</f>
        <v>0</v>
      </c>
      <c r="J1240" s="230">
        <f>SUMIFS(N1209:N1215,G1209:G1215,"A",B1209:B1215,"AGUA Y SANEAMIENTO")</f>
        <v>0</v>
      </c>
      <c r="K1240" s="232"/>
      <c r="L1240" s="57">
        <f>COUNTIFS(G1200:G1203,"AC",B1200:B1203,"PRODIM")</f>
        <v>0</v>
      </c>
      <c r="M1240" s="230">
        <f>SUMIFS(N1200:N1210,G1200:G1210,"AC",B1200:B1210,"AGUA Y SANEAMIENTO")</f>
        <v>0</v>
      </c>
      <c r="N1240" s="232"/>
      <c r="O1240" s="243"/>
      <c r="P1240" s="244"/>
      <c r="Q1240" s="229"/>
      <c r="R1240" s="59"/>
      <c r="S1240" s="245"/>
      <c r="T1240" s="245"/>
    </row>
    <row r="1241" spans="1:25" x14ac:dyDescent="0.25">
      <c r="D1241" s="60" t="s">
        <v>72</v>
      </c>
      <c r="E1241" s="228">
        <f t="shared" si="117"/>
        <v>0</v>
      </c>
      <c r="F1241" s="229"/>
      <c r="G1241" s="230">
        <f>SUMIFS(N1210:N1216,G1210:G1216,"O",B1210:B1216,"AGUA Y SANEAMIENTO")</f>
        <v>0</v>
      </c>
      <c r="H1241" s="231"/>
      <c r="I1241" s="57">
        <f>COUNTIFS(G1200:G1203,"A",B1200:B1203,"GASTOS INDIRECTOS")</f>
        <v>0</v>
      </c>
      <c r="J1241" s="230">
        <f>SUMIFS(N1210:N1216,G1210:G1216,"A",B1210:B1216,"AGUA Y SANEAMIENTO")</f>
        <v>0</v>
      </c>
      <c r="K1241" s="232"/>
      <c r="L1241" s="57">
        <f>COUNTIFS(G1200:G1203,"AC",B1200:B1203,"GASTOS INDIRECTOS")</f>
        <v>0</v>
      </c>
      <c r="M1241" s="230">
        <f>SUMIFS(N1201:N1211,G1201:G1211,"AC",B1201:B1211,"AGUA Y SANEAMIENTO")</f>
        <v>0</v>
      </c>
      <c r="N1241" s="232"/>
      <c r="O1241" s="243"/>
      <c r="P1241" s="244"/>
      <c r="Q1241" s="229"/>
      <c r="R1241" s="59"/>
      <c r="S1241" s="245"/>
      <c r="T1241" s="245"/>
    </row>
    <row r="1242" spans="1:25" ht="24" x14ac:dyDescent="0.25">
      <c r="D1242" s="61" t="s">
        <v>64</v>
      </c>
      <c r="E1242" s="228">
        <f t="shared" si="117"/>
        <v>0</v>
      </c>
      <c r="F1242" s="229"/>
      <c r="G1242" s="230">
        <f>SUMIFS(N1211:N1217,G1211:G1217,"O",B1211:B1217,"AGUA Y SANEAMIENTO")</f>
        <v>0</v>
      </c>
      <c r="H1242" s="231"/>
      <c r="I1242" s="57">
        <f>COUNTIFS(G1200:G1203,"A",B1200:B1203,"FGP")</f>
        <v>0</v>
      </c>
      <c r="J1242" s="230">
        <f>SUMIFS(N1211:N1217,G1211:G1217,"A",B1211:B1217,"AGUA Y SANEAMIENTO")</f>
        <v>0</v>
      </c>
      <c r="K1242" s="232"/>
      <c r="L1242" s="57">
        <f>COUNTIFS(G1200:G1203,"AC",B1200:B1203,"FGP")</f>
        <v>0</v>
      </c>
      <c r="M1242" s="230"/>
      <c r="N1242" s="232"/>
      <c r="O1242" s="243"/>
      <c r="P1242" s="244"/>
      <c r="Q1242" s="229"/>
      <c r="R1242" s="59"/>
      <c r="S1242" s="245"/>
      <c r="T1242" s="245"/>
    </row>
    <row r="1243" spans="1:25" ht="24.75" thickBot="1" x14ac:dyDescent="0.3">
      <c r="D1243" s="62" t="s">
        <v>67</v>
      </c>
      <c r="E1243" s="228">
        <f t="shared" si="117"/>
        <v>0</v>
      </c>
      <c r="F1243" s="229"/>
      <c r="G1243" s="230">
        <f>SUMIFS(N1212:N1218,G1212:G1218,"O",B1212:B1218,"AGUA Y SANEAMIENTO")</f>
        <v>0</v>
      </c>
      <c r="H1243" s="231"/>
      <c r="I1243" s="63">
        <f>COUNTIFS(G1200:G1203,"A",B1200:B1203,"FORTAMUN")</f>
        <v>0</v>
      </c>
      <c r="J1243" s="230">
        <f>SUMIFS(N1212:N1218,G1212:G1218,"A",B1212:B1218,"AGUA Y SANEAMIENTO")</f>
        <v>0</v>
      </c>
      <c r="K1243" s="232"/>
      <c r="L1243" s="63">
        <f>COUNTIFS(G1200:G1203,"AC",B1200:B1203,"FORTAMUN")</f>
        <v>0</v>
      </c>
      <c r="M1243" s="230">
        <f>SUMIFS(N1203:N1213,G1203:G1213,"AC",B1203:B1213,"AGUA Y SANEAMIENTO")</f>
        <v>0</v>
      </c>
      <c r="N1243" s="232"/>
      <c r="O1243" s="233"/>
      <c r="P1243" s="234"/>
      <c r="Q1243" s="235"/>
      <c r="R1243" s="64"/>
      <c r="S1243" s="236"/>
      <c r="T1243" s="236"/>
    </row>
    <row r="1244" spans="1:25" ht="15.75" thickBot="1" x14ac:dyDescent="0.3">
      <c r="D1244" s="65" t="s">
        <v>73</v>
      </c>
      <c r="E1244" s="237">
        <f>SUBTOTAL(9,E1234:F1243)</f>
        <v>0</v>
      </c>
      <c r="F1244" s="238"/>
      <c r="G1244" s="239">
        <f>SUBTOTAL(9,G1234:H1243)</f>
        <v>0</v>
      </c>
      <c r="H1244" s="240"/>
      <c r="I1244" s="66">
        <f>SUBTOTAL(9,I1234:I1243)</f>
        <v>0</v>
      </c>
      <c r="J1244" s="239">
        <f>SUBTOTAL(9,J1234:K1243)</f>
        <v>0</v>
      </c>
      <c r="K1244" s="240"/>
      <c r="L1244" s="67">
        <f>SUBTOTAL(9,L1234:L1243)</f>
        <v>0</v>
      </c>
      <c r="M1244" s="239">
        <f>SUBTOTAL(9,M1234:N1243)</f>
        <v>0</v>
      </c>
      <c r="N1244" s="240"/>
      <c r="O1244" s="67"/>
      <c r="P1244" s="68"/>
      <c r="Q1244" s="69"/>
      <c r="R1244" s="70">
        <f>SUBTOTAL(9,R1234:R1243)</f>
        <v>1</v>
      </c>
      <c r="S1244" s="239">
        <f>SUBTOTAL(9,S1234:T1243)</f>
        <v>48967.81</v>
      </c>
      <c r="T1244" s="240"/>
    </row>
    <row r="1246" spans="1:25" x14ac:dyDescent="0.25">
      <c r="A1246" s="39"/>
      <c r="B1246" s="39"/>
      <c r="C1246" s="39"/>
      <c r="D1246" s="39"/>
      <c r="E1246" s="39"/>
      <c r="F1246" s="39"/>
      <c r="G1246" s="39"/>
      <c r="H1246" s="39"/>
      <c r="I1246" s="39"/>
      <c r="J1246" s="39"/>
      <c r="K1246" s="39"/>
      <c r="L1246" s="39"/>
      <c r="M1246" s="39"/>
      <c r="N1246" s="39"/>
      <c r="O1246" s="39"/>
      <c r="P1246" s="39"/>
      <c r="Q1246" s="39"/>
      <c r="R1246" s="39"/>
      <c r="S1246" s="39"/>
      <c r="T1246" s="39"/>
      <c r="U1246" s="39"/>
      <c r="V1246" s="39"/>
      <c r="W1246" s="39"/>
      <c r="X1246" s="39"/>
      <c r="Y1246" s="39"/>
    </row>
    <row r="1247" spans="1:25" x14ac:dyDescent="0.25">
      <c r="A1247" s="39"/>
      <c r="B1247" s="39"/>
      <c r="C1247" s="39"/>
      <c r="D1247" s="39"/>
      <c r="E1247" s="39"/>
      <c r="F1247" s="39"/>
      <c r="G1247" s="39"/>
      <c r="H1247" s="39"/>
      <c r="I1247" s="39"/>
      <c r="J1247" s="39"/>
      <c r="K1247" s="39"/>
      <c r="L1247" s="39"/>
      <c r="M1247" s="39"/>
      <c r="N1247" s="39"/>
      <c r="O1247" s="39"/>
      <c r="P1247" s="39"/>
      <c r="Q1247" s="39"/>
      <c r="R1247" s="39"/>
      <c r="S1247" s="39"/>
      <c r="T1247" s="39"/>
      <c r="U1247" s="39"/>
      <c r="V1247" s="39"/>
      <c r="W1247" s="39"/>
      <c r="X1247" s="39"/>
      <c r="Y1247" s="39"/>
    </row>
    <row r="1248" spans="1:25" x14ac:dyDescent="0.25">
      <c r="A1248" s="39"/>
      <c r="B1248" s="136"/>
      <c r="C1248" s="241"/>
      <c r="D1248" s="241"/>
      <c r="E1248" s="146"/>
      <c r="F1248" s="146"/>
      <c r="G1248" s="146"/>
      <c r="H1248" s="359"/>
      <c r="I1248" s="242"/>
      <c r="J1248" s="242"/>
      <c r="K1248" s="242"/>
      <c r="L1248" s="242"/>
      <c r="M1248" s="142"/>
      <c r="N1248" s="142"/>
      <c r="O1248" s="242"/>
      <c r="P1248" s="242"/>
      <c r="Q1248" s="242"/>
      <c r="R1248" s="242"/>
      <c r="S1248" s="142"/>
      <c r="T1248" s="142"/>
      <c r="U1248" s="242"/>
      <c r="V1248" s="242"/>
      <c r="W1248" s="242"/>
      <c r="X1248" s="242"/>
      <c r="Y1248" s="242"/>
    </row>
    <row r="1249" spans="1:25" x14ac:dyDescent="0.25">
      <c r="A1249" s="39"/>
      <c r="B1249" s="136"/>
      <c r="C1249" s="225"/>
      <c r="D1249" s="225"/>
      <c r="E1249" s="225"/>
      <c r="F1249" s="225"/>
      <c r="G1249" s="225"/>
      <c r="H1249" s="360"/>
      <c r="I1249" s="138"/>
      <c r="J1249" s="138"/>
      <c r="K1249" s="138"/>
      <c r="L1249" s="138"/>
      <c r="M1249" s="138"/>
      <c r="N1249" s="137"/>
      <c r="O1249" s="138"/>
      <c r="P1249" s="138"/>
      <c r="Q1249" s="138"/>
      <c r="R1249" s="138"/>
      <c r="S1249" s="137"/>
      <c r="T1249" s="138"/>
      <c r="U1249" s="138"/>
      <c r="V1249" s="138"/>
      <c r="W1249" s="138"/>
      <c r="X1249" s="39"/>
      <c r="Y1249" s="39"/>
    </row>
    <row r="1250" spans="1:25" ht="15.75" x14ac:dyDescent="0.25">
      <c r="A1250" s="39"/>
      <c r="B1250" s="139"/>
      <c r="C1250" s="227"/>
      <c r="D1250" s="227"/>
      <c r="E1250" s="145"/>
      <c r="F1250" s="145"/>
      <c r="G1250" s="140"/>
      <c r="H1250" s="360"/>
      <c r="I1250" s="227"/>
      <c r="J1250" s="227"/>
      <c r="K1250" s="227"/>
      <c r="L1250" s="227"/>
      <c r="M1250" s="141"/>
      <c r="N1250" s="141"/>
      <c r="O1250" s="227"/>
      <c r="P1250" s="227"/>
      <c r="Q1250" s="227"/>
      <c r="R1250" s="227"/>
      <c r="S1250" s="142"/>
      <c r="T1250" s="141"/>
      <c r="U1250" s="227"/>
      <c r="V1250" s="227"/>
      <c r="W1250" s="227"/>
      <c r="X1250" s="227"/>
      <c r="Y1250" s="227"/>
    </row>
    <row r="1251" spans="1:25" ht="15.75" x14ac:dyDescent="0.25">
      <c r="A1251" s="39"/>
      <c r="B1251" s="139"/>
      <c r="C1251" s="227"/>
      <c r="D1251" s="227"/>
      <c r="E1251" s="145"/>
      <c r="F1251" s="145"/>
      <c r="G1251" s="145"/>
      <c r="H1251" s="360"/>
      <c r="I1251" s="227"/>
      <c r="J1251" s="227"/>
      <c r="K1251" s="227"/>
      <c r="L1251" s="227"/>
      <c r="M1251" s="141"/>
      <c r="N1251" s="141"/>
      <c r="O1251" s="227"/>
      <c r="P1251" s="227"/>
      <c r="Q1251" s="227"/>
      <c r="R1251" s="227"/>
      <c r="S1251" s="141"/>
      <c r="T1251" s="141"/>
      <c r="U1251" s="227"/>
      <c r="V1251" s="227"/>
      <c r="W1251" s="227"/>
      <c r="X1251" s="227"/>
      <c r="Y1251" s="227"/>
    </row>
    <row r="1252" spans="1:25" x14ac:dyDescent="0.25">
      <c r="A1252" s="39"/>
      <c r="B1252" s="39"/>
      <c r="C1252" s="39"/>
      <c r="D1252" s="39"/>
      <c r="E1252" s="39"/>
      <c r="F1252" s="39"/>
      <c r="G1252" s="39"/>
      <c r="H1252" s="39"/>
      <c r="I1252" s="39"/>
      <c r="J1252" s="39"/>
      <c r="K1252" s="39"/>
      <c r="L1252" s="39"/>
      <c r="M1252" s="39"/>
      <c r="N1252" s="39"/>
      <c r="O1252" s="39"/>
      <c r="P1252" s="39"/>
      <c r="Q1252" s="39"/>
      <c r="R1252" s="39"/>
      <c r="S1252" s="39"/>
      <c r="T1252" s="39"/>
      <c r="U1252" s="39"/>
      <c r="V1252" s="39"/>
      <c r="W1252" s="39"/>
      <c r="X1252" s="39"/>
      <c r="Y1252" s="39"/>
    </row>
    <row r="1253" spans="1:25" x14ac:dyDescent="0.25">
      <c r="A1253" s="39"/>
      <c r="B1253" s="39"/>
      <c r="C1253" s="39"/>
      <c r="D1253" s="39"/>
      <c r="E1253" s="39"/>
      <c r="F1253" s="39"/>
      <c r="G1253" s="39"/>
      <c r="H1253" s="39"/>
      <c r="I1253" s="39"/>
      <c r="J1253" s="39"/>
      <c r="K1253" s="39"/>
      <c r="L1253" s="39"/>
      <c r="M1253" s="39"/>
      <c r="N1253" s="39"/>
      <c r="O1253" s="39"/>
      <c r="P1253" s="39"/>
      <c r="Q1253" s="39"/>
      <c r="R1253" s="39"/>
      <c r="S1253" s="39"/>
      <c r="T1253" s="39"/>
      <c r="U1253" s="39"/>
      <c r="V1253" s="39"/>
      <c r="W1253" s="39"/>
      <c r="X1253" s="39"/>
      <c r="Y1253" s="39"/>
    </row>
    <row r="1254" spans="1:25" x14ac:dyDescent="0.25">
      <c r="A1254" s="39"/>
      <c r="B1254" s="39"/>
      <c r="C1254" s="39"/>
      <c r="D1254" s="39"/>
      <c r="E1254" s="39"/>
      <c r="F1254" s="39"/>
      <c r="G1254" s="39"/>
      <c r="H1254" s="39"/>
      <c r="I1254" s="39"/>
      <c r="J1254" s="39"/>
      <c r="K1254" s="39"/>
      <c r="L1254" s="39"/>
      <c r="M1254" s="39"/>
      <c r="N1254" s="39"/>
      <c r="O1254" s="39"/>
      <c r="P1254" s="39"/>
      <c r="Q1254" s="39"/>
      <c r="R1254" s="39"/>
      <c r="S1254" s="39"/>
      <c r="T1254" s="39"/>
      <c r="U1254" s="39"/>
      <c r="V1254" s="39"/>
      <c r="W1254" s="39"/>
      <c r="X1254" s="39"/>
      <c r="Y1254" s="39"/>
    </row>
    <row r="1273" spans="1:25" ht="20.25" x14ac:dyDescent="0.25">
      <c r="A1273" s="311" t="s">
        <v>0</v>
      </c>
      <c r="B1273" s="312"/>
      <c r="C1273" s="312"/>
      <c r="D1273" s="312"/>
      <c r="E1273" s="312"/>
      <c r="F1273" s="312"/>
      <c r="G1273" s="312"/>
      <c r="H1273" s="312"/>
      <c r="I1273" s="312"/>
      <c r="J1273" s="312"/>
      <c r="K1273" s="312"/>
      <c r="L1273" s="312"/>
      <c r="M1273" s="312"/>
      <c r="N1273" s="312"/>
      <c r="O1273" s="312"/>
      <c r="P1273" s="312"/>
      <c r="Q1273" s="312"/>
      <c r="R1273" s="312"/>
      <c r="S1273" s="312"/>
      <c r="T1273" s="312"/>
      <c r="U1273" s="312"/>
      <c r="V1273" s="312"/>
      <c r="W1273" s="312"/>
      <c r="X1273" s="312"/>
      <c r="Y1273" s="313"/>
    </row>
    <row r="1274" spans="1:25" x14ac:dyDescent="0.25">
      <c r="A1274" s="149"/>
      <c r="B1274" s="150"/>
      <c r="C1274" s="150"/>
      <c r="D1274" s="150"/>
      <c r="E1274" s="150"/>
      <c r="F1274" s="150"/>
      <c r="G1274" s="150"/>
      <c r="H1274" s="150"/>
      <c r="I1274" s="150"/>
      <c r="J1274" s="150"/>
      <c r="K1274" s="150"/>
      <c r="L1274" s="150"/>
      <c r="M1274" s="150"/>
      <c r="N1274" s="150"/>
      <c r="O1274" s="150"/>
      <c r="P1274" s="150"/>
      <c r="Q1274" s="150"/>
      <c r="R1274" s="150"/>
      <c r="S1274" s="150"/>
      <c r="T1274" s="150"/>
      <c r="U1274" s="150"/>
      <c r="V1274" s="150"/>
      <c r="W1274" s="150"/>
      <c r="X1274" s="150"/>
      <c r="Y1274" s="151"/>
    </row>
    <row r="1275" spans="1:25" ht="15.75" x14ac:dyDescent="0.25">
      <c r="A1275" s="314" t="s">
        <v>286</v>
      </c>
      <c r="B1275" s="315"/>
      <c r="C1275" s="315"/>
      <c r="D1275" s="315"/>
      <c r="E1275" s="315"/>
      <c r="F1275" s="315"/>
      <c r="G1275" s="315"/>
      <c r="H1275" s="315"/>
      <c r="I1275" s="315"/>
      <c r="J1275" s="315"/>
      <c r="K1275" s="315"/>
      <c r="L1275" s="315"/>
      <c r="M1275" s="315"/>
      <c r="N1275" s="315"/>
      <c r="O1275" s="315"/>
      <c r="P1275" s="315"/>
      <c r="Q1275" s="315"/>
      <c r="R1275" s="315"/>
      <c r="S1275" s="315"/>
      <c r="T1275" s="315"/>
      <c r="U1275" s="315"/>
      <c r="V1275" s="315"/>
      <c r="W1275" s="315"/>
      <c r="X1275" s="315"/>
      <c r="Y1275" s="316"/>
    </row>
    <row r="1276" spans="1:25" ht="15.75" x14ac:dyDescent="0.25">
      <c r="A1276" s="152"/>
      <c r="B1276" s="153"/>
      <c r="C1276" s="153"/>
      <c r="D1276" s="153"/>
      <c r="E1276" s="153"/>
      <c r="F1276" s="153"/>
      <c r="G1276" s="153"/>
      <c r="H1276" s="153"/>
      <c r="I1276" s="153"/>
      <c r="J1276" s="153"/>
      <c r="K1276" s="153"/>
      <c r="L1276" s="153"/>
      <c r="M1276" s="153"/>
      <c r="N1276" s="153"/>
      <c r="O1276" s="153"/>
      <c r="P1276" s="153"/>
      <c r="Q1276" s="153"/>
      <c r="R1276" s="153"/>
      <c r="S1276" s="153"/>
      <c r="T1276" s="153"/>
      <c r="U1276" s="153"/>
      <c r="V1276" s="153"/>
      <c r="W1276" s="153"/>
      <c r="X1276" s="317"/>
      <c r="Y1276" s="318"/>
    </row>
    <row r="1277" spans="1:25" x14ac:dyDescent="0.25">
      <c r="A1277" s="319"/>
      <c r="B1277" s="320"/>
      <c r="C1277" s="320"/>
      <c r="D1277" s="320"/>
      <c r="E1277" s="320"/>
      <c r="F1277" s="320"/>
      <c r="G1277" s="320"/>
      <c r="H1277" s="320"/>
      <c r="I1277" s="320"/>
      <c r="J1277" s="320"/>
      <c r="K1277" s="320"/>
      <c r="L1277" s="320"/>
      <c r="M1277" s="320"/>
      <c r="N1277" s="320"/>
      <c r="O1277" s="148"/>
      <c r="P1277" s="148"/>
      <c r="Q1277" s="321" t="s">
        <v>197</v>
      </c>
      <c r="R1277" s="321"/>
      <c r="S1277" s="321"/>
      <c r="T1277" s="321"/>
      <c r="U1277" s="321"/>
      <c r="V1277" s="321"/>
      <c r="W1277" s="321"/>
      <c r="X1277" s="321"/>
      <c r="Y1277" s="322"/>
    </row>
    <row r="1279" spans="1:25" x14ac:dyDescent="0.25">
      <c r="A1279" s="287" t="s">
        <v>1</v>
      </c>
      <c r="B1279" s="287"/>
      <c r="C1279" s="323" t="s">
        <v>126</v>
      </c>
      <c r="D1279" s="324"/>
      <c r="E1279" s="324"/>
      <c r="F1279" s="324"/>
      <c r="G1279" s="324"/>
      <c r="H1279" s="324"/>
      <c r="I1279" s="324"/>
      <c r="J1279" s="324"/>
      <c r="K1279" s="324"/>
      <c r="L1279" s="324"/>
      <c r="M1279" s="324"/>
      <c r="N1279" s="324"/>
      <c r="O1279" s="324"/>
      <c r="P1279" s="324"/>
      <c r="Q1279" s="325"/>
      <c r="R1279" s="326" t="s">
        <v>2</v>
      </c>
      <c r="S1279" s="327"/>
      <c r="T1279" s="327"/>
      <c r="U1279" s="327"/>
      <c r="V1279" s="327"/>
      <c r="W1279" s="327"/>
      <c r="X1279" s="327"/>
      <c r="Y1279" s="328"/>
    </row>
    <row r="1280" spans="1:25" x14ac:dyDescent="0.25">
      <c r="A1280" s="287" t="s">
        <v>3</v>
      </c>
      <c r="B1280" s="287"/>
      <c r="C1280" s="288" t="s">
        <v>285</v>
      </c>
      <c r="D1280" s="289"/>
      <c r="E1280" s="289"/>
      <c r="F1280" s="289"/>
      <c r="G1280" s="289"/>
      <c r="H1280" s="289"/>
      <c r="I1280" s="289"/>
      <c r="J1280" s="289"/>
      <c r="K1280" s="289"/>
      <c r="L1280" s="289"/>
      <c r="M1280" s="289"/>
      <c r="N1280" s="289"/>
      <c r="O1280" s="289"/>
      <c r="P1280" s="289"/>
      <c r="Q1280" s="290"/>
      <c r="R1280" s="305" t="s">
        <v>4</v>
      </c>
      <c r="S1280" s="306"/>
      <c r="T1280" s="291" t="s">
        <v>268</v>
      </c>
      <c r="U1280" s="292"/>
      <c r="V1280" s="292"/>
      <c r="W1280" s="292"/>
      <c r="X1280" s="292"/>
      <c r="Y1280" s="293"/>
    </row>
    <row r="1281" spans="1:25" x14ac:dyDescent="0.25">
      <c r="A1281" s="287" t="s">
        <v>6</v>
      </c>
      <c r="B1281" s="287"/>
      <c r="C1281" s="288" t="s">
        <v>111</v>
      </c>
      <c r="D1281" s="289"/>
      <c r="E1281" s="289"/>
      <c r="F1281" s="289"/>
      <c r="G1281" s="289"/>
      <c r="H1281" s="289"/>
      <c r="I1281" s="289"/>
      <c r="J1281" s="289"/>
      <c r="K1281" s="289"/>
      <c r="L1281" s="289"/>
      <c r="M1281" s="289"/>
      <c r="N1281" s="289"/>
      <c r="O1281" s="289"/>
      <c r="P1281" s="289"/>
      <c r="Q1281" s="290"/>
      <c r="R1281" s="307" t="s">
        <v>7</v>
      </c>
      <c r="S1281" s="308"/>
      <c r="T1281" s="291" t="s">
        <v>269</v>
      </c>
      <c r="U1281" s="292"/>
      <c r="V1281" s="292"/>
      <c r="W1281" s="292"/>
      <c r="X1281" s="292"/>
      <c r="Y1281" s="293"/>
    </row>
    <row r="1282" spans="1:25" x14ac:dyDescent="0.25">
      <c r="A1282" s="287" t="s">
        <v>9</v>
      </c>
      <c r="B1282" s="287"/>
      <c r="C1282" s="288" t="s">
        <v>223</v>
      </c>
      <c r="D1282" s="289"/>
      <c r="E1282" s="289"/>
      <c r="F1282" s="289"/>
      <c r="G1282" s="289"/>
      <c r="H1282" s="289"/>
      <c r="I1282" s="289"/>
      <c r="J1282" s="289"/>
      <c r="K1282" s="289"/>
      <c r="L1282" s="289"/>
      <c r="M1282" s="289"/>
      <c r="N1282" s="289"/>
      <c r="O1282" s="289"/>
      <c r="P1282" s="289"/>
      <c r="Q1282" s="290"/>
      <c r="R1282" s="307" t="s">
        <v>10</v>
      </c>
      <c r="S1282" s="308"/>
      <c r="T1282" s="291" t="s">
        <v>270</v>
      </c>
      <c r="U1282" s="292"/>
      <c r="V1282" s="292"/>
      <c r="W1282" s="292"/>
      <c r="X1282" s="292"/>
      <c r="Y1282" s="293"/>
    </row>
    <row r="1283" spans="1:25" x14ac:dyDescent="0.25">
      <c r="A1283" s="287" t="s">
        <v>11</v>
      </c>
      <c r="B1283" s="287"/>
      <c r="C1283" s="288" t="s">
        <v>221</v>
      </c>
      <c r="D1283" s="289"/>
      <c r="E1283" s="289"/>
      <c r="F1283" s="289"/>
      <c r="G1283" s="289"/>
      <c r="H1283" s="289"/>
      <c r="I1283" s="289"/>
      <c r="J1283" s="289"/>
      <c r="K1283" s="289"/>
      <c r="L1283" s="289"/>
      <c r="M1283" s="289"/>
      <c r="N1283" s="289"/>
      <c r="O1283" s="289"/>
      <c r="P1283" s="289"/>
      <c r="Q1283" s="290"/>
      <c r="R1283" s="3" t="s">
        <v>12</v>
      </c>
      <c r="S1283" s="4"/>
      <c r="T1283" s="291" t="s">
        <v>272</v>
      </c>
      <c r="U1283" s="292"/>
      <c r="V1283" s="292"/>
      <c r="W1283" s="292"/>
      <c r="X1283" s="292"/>
      <c r="Y1283" s="293"/>
    </row>
    <row r="1284" spans="1:25" x14ac:dyDescent="0.25">
      <c r="A1284" s="294" t="s">
        <v>13</v>
      </c>
      <c r="B1284" s="294"/>
      <c r="C1284" s="288" t="s">
        <v>222</v>
      </c>
      <c r="D1284" s="289"/>
      <c r="E1284" s="289"/>
      <c r="F1284" s="289"/>
      <c r="G1284" s="289"/>
      <c r="H1284" s="289"/>
      <c r="I1284" s="289"/>
      <c r="J1284" s="289"/>
      <c r="K1284" s="289"/>
      <c r="L1284" s="289"/>
      <c r="M1284" s="289"/>
      <c r="N1284" s="289"/>
      <c r="O1284" s="289"/>
      <c r="P1284" s="289"/>
      <c r="Q1284" s="290"/>
      <c r="R1284" s="295" t="s">
        <v>14</v>
      </c>
      <c r="S1284" s="296"/>
      <c r="T1284" s="291" t="s">
        <v>281</v>
      </c>
      <c r="U1284" s="292"/>
      <c r="V1284" s="292"/>
      <c r="W1284" s="292"/>
      <c r="X1284" s="292"/>
      <c r="Y1284" s="293"/>
    </row>
    <row r="1285" spans="1:25" x14ac:dyDescent="0.25">
      <c r="A1285" s="5"/>
      <c r="B1285" s="5"/>
      <c r="C1285" s="5"/>
      <c r="D1285" s="5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  <c r="S1285" s="5"/>
      <c r="T1285" s="5"/>
      <c r="U1285" s="5"/>
      <c r="V1285" s="5"/>
      <c r="W1285" s="5"/>
      <c r="X1285" s="5"/>
      <c r="Y1285" s="5"/>
    </row>
    <row r="1286" spans="1:25" ht="26.25" customHeight="1" x14ac:dyDescent="0.25">
      <c r="A1286" s="264" t="s">
        <v>15</v>
      </c>
      <c r="B1286" s="261" t="s">
        <v>16</v>
      </c>
      <c r="C1286" s="263"/>
      <c r="D1286" s="278" t="s">
        <v>17</v>
      </c>
      <c r="E1286" s="280" t="s">
        <v>18</v>
      </c>
      <c r="F1286" s="300" t="s">
        <v>19</v>
      </c>
      <c r="G1286" s="278" t="s">
        <v>20</v>
      </c>
      <c r="H1286" s="280" t="s">
        <v>21</v>
      </c>
      <c r="I1286" s="280" t="s">
        <v>22</v>
      </c>
      <c r="J1286" s="280"/>
      <c r="K1286" s="261" t="s">
        <v>23</v>
      </c>
      <c r="L1286" s="262"/>
      <c r="M1286" s="262"/>
      <c r="N1286" s="262"/>
      <c r="O1286" s="262"/>
      <c r="P1286" s="263"/>
      <c r="Q1286" s="284" t="s">
        <v>24</v>
      </c>
      <c r="R1286" s="284"/>
      <c r="S1286" s="284" t="s">
        <v>25</v>
      </c>
      <c r="T1286" s="284"/>
      <c r="U1286" s="301" t="s">
        <v>26</v>
      </c>
      <c r="V1286" s="221" t="s">
        <v>27</v>
      </c>
      <c r="W1286" s="221" t="s">
        <v>27</v>
      </c>
      <c r="X1286" s="221" t="s">
        <v>27</v>
      </c>
      <c r="Y1286" s="303" t="s">
        <v>28</v>
      </c>
    </row>
    <row r="1287" spans="1:25" ht="24" x14ac:dyDescent="0.25">
      <c r="A1287" s="264"/>
      <c r="B1287" s="8" t="s">
        <v>29</v>
      </c>
      <c r="C1287" s="8" t="s">
        <v>30</v>
      </c>
      <c r="D1287" s="279"/>
      <c r="E1287" s="280"/>
      <c r="F1287" s="300"/>
      <c r="G1287" s="279"/>
      <c r="H1287" s="280"/>
      <c r="I1287" s="9" t="s">
        <v>31</v>
      </c>
      <c r="J1287" s="10" t="s">
        <v>32</v>
      </c>
      <c r="K1287" s="269" t="s">
        <v>33</v>
      </c>
      <c r="L1287" s="270"/>
      <c r="M1287" s="286"/>
      <c r="N1287" s="269" t="s">
        <v>34</v>
      </c>
      <c r="O1287" s="270"/>
      <c r="P1287" s="286"/>
      <c r="Q1287" s="27" t="s">
        <v>35</v>
      </c>
      <c r="R1287" s="27" t="s">
        <v>36</v>
      </c>
      <c r="S1287" s="27" t="s">
        <v>123</v>
      </c>
      <c r="T1287" s="27" t="s">
        <v>124</v>
      </c>
      <c r="U1287" s="302"/>
      <c r="V1287" s="220" t="s">
        <v>37</v>
      </c>
      <c r="W1287" s="220" t="s">
        <v>38</v>
      </c>
      <c r="X1287" s="220" t="s">
        <v>39</v>
      </c>
      <c r="Y1287" s="304"/>
    </row>
    <row r="1288" spans="1:25" ht="24" x14ac:dyDescent="0.25">
      <c r="A1288" s="11"/>
      <c r="B1288" s="8"/>
      <c r="C1288" s="8"/>
      <c r="D1288" s="12"/>
      <c r="E1288" s="8"/>
      <c r="F1288" s="13"/>
      <c r="G1288" s="12"/>
      <c r="H1288" s="8"/>
      <c r="I1288" s="91"/>
      <c r="J1288" s="10"/>
      <c r="K1288" s="8" t="s">
        <v>40</v>
      </c>
      <c r="L1288" s="8" t="s">
        <v>41</v>
      </c>
      <c r="M1288" s="8" t="s">
        <v>42</v>
      </c>
      <c r="N1288" s="8" t="s">
        <v>40</v>
      </c>
      <c r="O1288" s="8" t="s">
        <v>41</v>
      </c>
      <c r="P1288" s="8" t="s">
        <v>42</v>
      </c>
      <c r="Q1288" s="8"/>
      <c r="R1288" s="8"/>
      <c r="S1288" s="8"/>
      <c r="T1288" s="8"/>
      <c r="U1288" s="12"/>
      <c r="V1288" s="14"/>
      <c r="W1288" s="14"/>
      <c r="X1288" s="14"/>
      <c r="Y1288" s="15"/>
    </row>
    <row r="1289" spans="1:25" ht="17.25" customHeight="1" x14ac:dyDescent="0.25">
      <c r="A1289" s="16"/>
      <c r="B1289" s="174"/>
      <c r="C1289" s="119"/>
      <c r="D1289" s="164"/>
      <c r="E1289" s="18"/>
      <c r="F1289" s="166"/>
      <c r="G1289" s="44"/>
      <c r="H1289" s="44"/>
      <c r="I1289" s="172"/>
      <c r="J1289" s="172"/>
      <c r="K1289" s="168"/>
      <c r="L1289" s="19"/>
      <c r="M1289" s="19"/>
      <c r="N1289" s="154"/>
      <c r="O1289" s="19"/>
      <c r="P1289" s="19"/>
      <c r="Q1289" s="23"/>
      <c r="R1289" s="23"/>
      <c r="S1289" s="211"/>
      <c r="T1289" s="211"/>
      <c r="U1289" s="211"/>
      <c r="V1289" s="23"/>
      <c r="W1289" s="23"/>
      <c r="X1289" s="23"/>
      <c r="Y1289" s="24"/>
    </row>
    <row r="1290" spans="1:25" ht="18.75" customHeight="1" x14ac:dyDescent="0.25">
      <c r="A1290" s="16"/>
      <c r="B1290" s="175"/>
      <c r="C1290" s="119"/>
      <c r="D1290" s="164"/>
      <c r="E1290" s="18"/>
      <c r="F1290" s="166"/>
      <c r="G1290" s="44"/>
      <c r="H1290" s="44"/>
      <c r="I1290" s="172"/>
      <c r="J1290" s="172"/>
      <c r="K1290" s="168"/>
      <c r="L1290" s="19"/>
      <c r="M1290" s="19"/>
      <c r="N1290" s="154"/>
      <c r="O1290" s="19"/>
      <c r="P1290" s="19"/>
      <c r="Q1290" s="23"/>
      <c r="R1290" s="23"/>
      <c r="S1290" s="170"/>
      <c r="T1290" s="170"/>
      <c r="U1290" s="212"/>
      <c r="V1290" s="23"/>
      <c r="W1290" s="23"/>
      <c r="X1290" s="23"/>
      <c r="Y1290" s="24"/>
    </row>
    <row r="1291" spans="1:25" x14ac:dyDescent="0.25">
      <c r="A1291" s="25"/>
      <c r="B1291" s="25"/>
      <c r="C1291" s="26"/>
      <c r="D1291" s="8" t="s">
        <v>43</v>
      </c>
      <c r="E1291" s="120"/>
      <c r="F1291" s="27"/>
      <c r="G1291" s="122"/>
      <c r="H1291" s="27"/>
      <c r="I1291" s="27"/>
      <c r="J1291" s="27"/>
      <c r="K1291" s="28">
        <f>SUM(K1289:K1290)</f>
        <v>0</v>
      </c>
      <c r="L1291" s="28"/>
      <c r="M1291" s="28"/>
      <c r="N1291" s="28">
        <f>SUM(N1289:N1290)</f>
        <v>0</v>
      </c>
      <c r="O1291" s="28"/>
      <c r="P1291" s="28"/>
      <c r="Q1291" s="29"/>
      <c r="R1291" s="25"/>
      <c r="S1291" s="30"/>
      <c r="T1291" s="30"/>
      <c r="U1291" s="31"/>
      <c r="V1291" s="31"/>
      <c r="W1291" s="31"/>
      <c r="X1291" s="31"/>
      <c r="Y1291" s="25"/>
    </row>
    <row r="1292" spans="1:25" ht="12.75" customHeight="1" x14ac:dyDescent="0.25">
      <c r="A1292" s="16"/>
      <c r="B1292" s="93"/>
      <c r="C1292" s="119"/>
      <c r="D1292" s="164"/>
      <c r="E1292" s="172"/>
      <c r="F1292" s="166"/>
      <c r="G1292" s="93"/>
      <c r="H1292" s="44"/>
      <c r="I1292" s="172"/>
      <c r="J1292" s="172"/>
      <c r="K1292" s="167"/>
      <c r="L1292" s="19"/>
      <c r="M1292" s="19"/>
      <c r="N1292" s="19"/>
      <c r="O1292" s="19"/>
      <c r="P1292" s="19"/>
      <c r="Q1292" s="23"/>
      <c r="R1292" s="23"/>
      <c r="S1292" s="21"/>
      <c r="T1292" s="21"/>
      <c r="U1292" s="169"/>
      <c r="V1292" s="23"/>
      <c r="W1292" s="23"/>
      <c r="X1292" s="23"/>
      <c r="Y1292" s="24"/>
    </row>
    <row r="1293" spans="1:25" ht="12.75" customHeight="1" x14ac:dyDescent="0.25">
      <c r="A1293" s="16"/>
      <c r="B1293" s="93"/>
      <c r="C1293" s="119"/>
      <c r="D1293" s="164"/>
      <c r="E1293" s="172"/>
      <c r="F1293" s="166"/>
      <c r="G1293" s="93"/>
      <c r="H1293" s="44"/>
      <c r="I1293" s="172"/>
      <c r="J1293" s="172"/>
      <c r="K1293" s="167"/>
      <c r="L1293" s="19"/>
      <c r="M1293" s="19"/>
      <c r="N1293" s="167"/>
      <c r="O1293" s="19"/>
      <c r="P1293" s="19"/>
      <c r="Q1293" s="23"/>
      <c r="R1293" s="23"/>
      <c r="S1293" s="21"/>
      <c r="T1293" s="21"/>
      <c r="U1293" s="169"/>
      <c r="V1293" s="23"/>
      <c r="W1293" s="23"/>
      <c r="X1293" s="23"/>
      <c r="Y1293" s="24"/>
    </row>
    <row r="1294" spans="1:25" x14ac:dyDescent="0.25">
      <c r="A1294" s="25"/>
      <c r="B1294" s="25"/>
      <c r="C1294" s="26"/>
      <c r="D1294" s="92" t="s">
        <v>43</v>
      </c>
      <c r="E1294" s="120"/>
      <c r="F1294" s="27"/>
      <c r="G1294" s="121"/>
      <c r="H1294" s="27"/>
      <c r="I1294" s="27"/>
      <c r="J1294" s="27"/>
      <c r="K1294" s="28">
        <f>SUM(K1292:K1293)</f>
        <v>0</v>
      </c>
      <c r="L1294" s="28"/>
      <c r="M1294" s="28"/>
      <c r="N1294" s="28">
        <f>SUM(N1292:N1293)</f>
        <v>0</v>
      </c>
      <c r="O1294" s="28"/>
      <c r="P1294" s="28"/>
      <c r="Q1294" s="29"/>
      <c r="R1294" s="25"/>
      <c r="S1294" s="30"/>
      <c r="T1294" s="30"/>
      <c r="U1294" s="31"/>
      <c r="V1294" s="31"/>
      <c r="W1294" s="31"/>
      <c r="X1294" s="31"/>
      <c r="Y1294" s="25"/>
    </row>
    <row r="1295" spans="1:25" ht="36.75" customHeight="1" x14ac:dyDescent="0.25">
      <c r="A1295" s="16">
        <v>1</v>
      </c>
      <c r="B1295" s="93" t="s">
        <v>125</v>
      </c>
      <c r="C1295" s="119"/>
      <c r="D1295" s="164" t="s">
        <v>142</v>
      </c>
      <c r="E1295" s="172" t="s">
        <v>120</v>
      </c>
      <c r="F1295" s="44" t="s">
        <v>143</v>
      </c>
      <c r="G1295" s="93" t="s">
        <v>125</v>
      </c>
      <c r="H1295" s="93" t="s">
        <v>121</v>
      </c>
      <c r="I1295" s="172">
        <v>817.65</v>
      </c>
      <c r="J1295" s="172">
        <v>817.65</v>
      </c>
      <c r="K1295" s="19">
        <v>849302.71</v>
      </c>
      <c r="L1295" s="19"/>
      <c r="M1295" s="19"/>
      <c r="N1295" s="154">
        <v>849302.71</v>
      </c>
      <c r="O1295" s="19"/>
      <c r="P1295" s="19"/>
      <c r="Q1295" s="23">
        <f t="shared" ref="Q1295:Q1299" si="120">IFERROR((J1295/I1295)*100,0)</f>
        <v>100</v>
      </c>
      <c r="R1295" s="23">
        <f t="shared" ref="R1295:R1299" si="121">IFERROR((N1295/K1295)*100,0)</f>
        <v>100</v>
      </c>
      <c r="S1295" s="170">
        <v>44470</v>
      </c>
      <c r="T1295" s="170">
        <v>44561</v>
      </c>
      <c r="U1295" s="169">
        <v>420</v>
      </c>
      <c r="V1295" s="23">
        <f t="shared" ref="V1295:V1296" si="122">IFERROR((J1295/I1295)*100,0)</f>
        <v>100</v>
      </c>
      <c r="W1295" s="23">
        <f t="shared" ref="W1295:W1296" si="123">IFERROR((R1295/Q1295)*100,0)</f>
        <v>100</v>
      </c>
      <c r="X1295" s="23">
        <f t="shared" ref="X1295:X1296" si="124">IFERROR((N1295/K1295)*100,0)</f>
        <v>100</v>
      </c>
      <c r="Y1295" s="24"/>
    </row>
    <row r="1296" spans="1:25" ht="39" customHeight="1" x14ac:dyDescent="0.25">
      <c r="A1296" s="16">
        <v>2</v>
      </c>
      <c r="B1296" s="93" t="s">
        <v>125</v>
      </c>
      <c r="C1296" s="119"/>
      <c r="D1296" s="164" t="s">
        <v>144</v>
      </c>
      <c r="E1296" s="172" t="s">
        <v>120</v>
      </c>
      <c r="F1296" s="44" t="s">
        <v>127</v>
      </c>
      <c r="G1296" s="93" t="s">
        <v>125</v>
      </c>
      <c r="H1296" s="93" t="s">
        <v>121</v>
      </c>
      <c r="I1296" s="172">
        <v>970.43</v>
      </c>
      <c r="J1296" s="172">
        <v>970.43</v>
      </c>
      <c r="K1296" s="19">
        <v>682143.22</v>
      </c>
      <c r="L1296" s="19"/>
      <c r="M1296" s="19"/>
      <c r="N1296" s="154">
        <v>682143.22</v>
      </c>
      <c r="O1296" s="19"/>
      <c r="P1296" s="19"/>
      <c r="Q1296" s="23">
        <f t="shared" si="120"/>
        <v>100</v>
      </c>
      <c r="R1296" s="23">
        <f t="shared" si="121"/>
        <v>100</v>
      </c>
      <c r="S1296" s="170">
        <v>44470</v>
      </c>
      <c r="T1296" s="170">
        <v>44561</v>
      </c>
      <c r="U1296" s="169">
        <v>2204</v>
      </c>
      <c r="V1296" s="23">
        <f t="shared" si="122"/>
        <v>100</v>
      </c>
      <c r="W1296" s="23">
        <f t="shared" si="123"/>
        <v>100</v>
      </c>
      <c r="X1296" s="23">
        <f t="shared" si="124"/>
        <v>100</v>
      </c>
      <c r="Y1296" s="24"/>
    </row>
    <row r="1297" spans="1:25" ht="26.25" customHeight="1" x14ac:dyDescent="0.25">
      <c r="A1297" s="16">
        <v>3</v>
      </c>
      <c r="B1297" s="93" t="s">
        <v>125</v>
      </c>
      <c r="C1297" s="119"/>
      <c r="D1297" s="164" t="s">
        <v>145</v>
      </c>
      <c r="E1297" s="172" t="s">
        <v>120</v>
      </c>
      <c r="F1297" s="44" t="s">
        <v>146</v>
      </c>
      <c r="G1297" s="93" t="s">
        <v>125</v>
      </c>
      <c r="H1297" s="93" t="s">
        <v>121</v>
      </c>
      <c r="I1297" s="172">
        <v>1.1399999999999999</v>
      </c>
      <c r="J1297" s="172">
        <v>1.1399999999999999</v>
      </c>
      <c r="K1297" s="19">
        <v>901772.65</v>
      </c>
      <c r="L1297" s="19"/>
      <c r="M1297" s="19"/>
      <c r="N1297" s="154">
        <v>901772.65</v>
      </c>
      <c r="O1297" s="19"/>
      <c r="P1297" s="19"/>
      <c r="Q1297" s="23">
        <f t="shared" si="120"/>
        <v>100</v>
      </c>
      <c r="R1297" s="23">
        <f t="shared" si="121"/>
        <v>100</v>
      </c>
      <c r="S1297" s="170">
        <v>44470</v>
      </c>
      <c r="T1297" s="170">
        <v>44561</v>
      </c>
      <c r="U1297" s="169">
        <v>420</v>
      </c>
      <c r="V1297" s="23">
        <f t="shared" ref="V1297" si="125">IFERROR((J1297/I1297)*100,0)</f>
        <v>100</v>
      </c>
      <c r="W1297" s="23">
        <f t="shared" ref="W1297" si="126">IFERROR((R1297/Q1297)*100,0)</f>
        <v>100</v>
      </c>
      <c r="X1297" s="23">
        <f t="shared" ref="X1297" si="127">IFERROR((N1297/K1297)*100,0)</f>
        <v>100</v>
      </c>
      <c r="Y1297" s="24"/>
    </row>
    <row r="1298" spans="1:25" ht="37.5" customHeight="1" x14ac:dyDescent="0.25">
      <c r="A1298" s="16">
        <v>4</v>
      </c>
      <c r="B1298" s="93" t="s">
        <v>125</v>
      </c>
      <c r="C1298" s="119"/>
      <c r="D1298" s="164" t="s">
        <v>147</v>
      </c>
      <c r="E1298" s="172" t="s">
        <v>120</v>
      </c>
      <c r="F1298" s="44" t="s">
        <v>148</v>
      </c>
      <c r="G1298" s="93" t="s">
        <v>125</v>
      </c>
      <c r="H1298" s="93" t="s">
        <v>121</v>
      </c>
      <c r="I1298" s="18">
        <v>6.73</v>
      </c>
      <c r="J1298" s="18">
        <v>6.73</v>
      </c>
      <c r="K1298" s="19">
        <v>1312899.1100000001</v>
      </c>
      <c r="L1298" s="19"/>
      <c r="M1298" s="19"/>
      <c r="N1298" s="19">
        <v>1312899.1100000001</v>
      </c>
      <c r="O1298" s="19"/>
      <c r="P1298" s="19"/>
      <c r="Q1298" s="23">
        <f t="shared" si="120"/>
        <v>100</v>
      </c>
      <c r="R1298" s="23">
        <f t="shared" si="121"/>
        <v>100</v>
      </c>
      <c r="S1298" s="170">
        <v>44470</v>
      </c>
      <c r="T1298" s="170">
        <v>44561</v>
      </c>
      <c r="U1298" s="169">
        <v>87</v>
      </c>
      <c r="V1298" s="23">
        <f t="shared" ref="V1298:V1299" si="128">IFERROR((J1298/I1298)*100,0)</f>
        <v>100</v>
      </c>
      <c r="W1298" s="23">
        <f t="shared" ref="W1298:W1299" si="129">IFERROR((R1298/Q1298)*100,0)</f>
        <v>100</v>
      </c>
      <c r="X1298" s="23">
        <f t="shared" ref="X1298:X1299" si="130">IFERROR((N1298/K1298)*100,0)</f>
        <v>100</v>
      </c>
      <c r="Y1298" s="24"/>
    </row>
    <row r="1299" spans="1:25" ht="43.5" customHeight="1" x14ac:dyDescent="0.25">
      <c r="A1299" s="16">
        <v>5</v>
      </c>
      <c r="B1299" s="93" t="s">
        <v>125</v>
      </c>
      <c r="C1299" s="119"/>
      <c r="D1299" s="164" t="s">
        <v>149</v>
      </c>
      <c r="E1299" s="172" t="s">
        <v>120</v>
      </c>
      <c r="F1299" s="44" t="s">
        <v>150</v>
      </c>
      <c r="G1299" s="93" t="s">
        <v>125</v>
      </c>
      <c r="H1299" s="93" t="s">
        <v>121</v>
      </c>
      <c r="I1299" s="18">
        <v>2.63</v>
      </c>
      <c r="J1299" s="18">
        <v>2.63</v>
      </c>
      <c r="K1299" s="19">
        <v>763623.91</v>
      </c>
      <c r="L1299" s="19"/>
      <c r="M1299" s="19"/>
      <c r="N1299" s="19">
        <v>763623.91</v>
      </c>
      <c r="O1299" s="19"/>
      <c r="P1299" s="19"/>
      <c r="Q1299" s="23">
        <f t="shared" si="120"/>
        <v>100</v>
      </c>
      <c r="R1299" s="23">
        <f t="shared" si="121"/>
        <v>100</v>
      </c>
      <c r="S1299" s="170">
        <v>44470</v>
      </c>
      <c r="T1299" s="170">
        <v>44561</v>
      </c>
      <c r="U1299" s="169">
        <v>884</v>
      </c>
      <c r="V1299" s="23">
        <f t="shared" si="128"/>
        <v>100</v>
      </c>
      <c r="W1299" s="23">
        <f t="shared" si="129"/>
        <v>100</v>
      </c>
      <c r="X1299" s="23">
        <f t="shared" si="130"/>
        <v>100</v>
      </c>
      <c r="Y1299" s="24"/>
    </row>
    <row r="1300" spans="1:25" x14ac:dyDescent="0.25">
      <c r="A1300" s="25"/>
      <c r="B1300" s="25"/>
      <c r="C1300" s="26"/>
      <c r="D1300" s="160" t="s">
        <v>43</v>
      </c>
      <c r="E1300" s="160"/>
      <c r="F1300" s="27"/>
      <c r="G1300" s="121"/>
      <c r="H1300" s="27"/>
      <c r="I1300" s="27"/>
      <c r="J1300" s="27"/>
      <c r="K1300" s="28">
        <f>SUM(K1295:K1299)</f>
        <v>4509741.6000000006</v>
      </c>
      <c r="L1300" s="28"/>
      <c r="M1300" s="28"/>
      <c r="N1300" s="28">
        <f>SUM(N1295:N1299)</f>
        <v>4509741.6000000006</v>
      </c>
      <c r="O1300" s="28"/>
      <c r="P1300" s="28"/>
      <c r="Q1300" s="29"/>
      <c r="R1300" s="25"/>
      <c r="S1300" s="30"/>
      <c r="T1300" s="30"/>
      <c r="U1300" s="31"/>
      <c r="V1300" s="31"/>
      <c r="W1300" s="31"/>
      <c r="X1300" s="31"/>
      <c r="Y1300" s="24"/>
    </row>
    <row r="1301" spans="1:25" ht="15" customHeight="1" x14ac:dyDescent="0.25">
      <c r="A1301" s="16"/>
      <c r="B1301" s="165"/>
      <c r="C1301" s="119"/>
      <c r="D1301" s="164"/>
      <c r="E1301" s="172"/>
      <c r="F1301" s="166"/>
      <c r="G1301" s="165"/>
      <c r="H1301" s="44"/>
      <c r="I1301" s="172"/>
      <c r="J1301" s="172"/>
      <c r="K1301" s="19"/>
      <c r="L1301" s="19"/>
      <c r="M1301" s="19"/>
      <c r="N1301" s="19"/>
      <c r="O1301" s="19"/>
      <c r="P1301" s="19"/>
      <c r="Q1301" s="23"/>
      <c r="R1301" s="23"/>
      <c r="S1301" s="21"/>
      <c r="T1301" s="21"/>
      <c r="U1301" s="171"/>
      <c r="V1301" s="23"/>
      <c r="W1301" s="23"/>
      <c r="X1301" s="23"/>
      <c r="Y1301" s="24"/>
    </row>
    <row r="1302" spans="1:25" ht="18.75" customHeight="1" x14ac:dyDescent="0.25">
      <c r="A1302" s="16"/>
      <c r="B1302" s="163"/>
      <c r="C1302" s="119"/>
      <c r="D1302" s="164"/>
      <c r="E1302" s="172"/>
      <c r="F1302" s="166"/>
      <c r="G1302" s="163"/>
      <c r="H1302" s="44"/>
      <c r="I1302" s="173"/>
      <c r="J1302" s="173"/>
      <c r="K1302" s="19"/>
      <c r="L1302" s="19"/>
      <c r="M1302" s="19"/>
      <c r="N1302" s="154"/>
      <c r="O1302" s="19"/>
      <c r="P1302" s="19"/>
      <c r="Q1302" s="23"/>
      <c r="R1302" s="23"/>
      <c r="S1302" s="21"/>
      <c r="T1302" s="21"/>
      <c r="U1302" s="171"/>
      <c r="V1302" s="23"/>
      <c r="W1302" s="23"/>
      <c r="X1302" s="23"/>
      <c r="Y1302" s="24"/>
    </row>
    <row r="1303" spans="1:25" x14ac:dyDescent="0.25">
      <c r="A1303" s="25"/>
      <c r="B1303" s="25"/>
      <c r="C1303" s="26"/>
      <c r="D1303" s="147" t="s">
        <v>43</v>
      </c>
      <c r="E1303" s="147"/>
      <c r="F1303" s="27"/>
      <c r="G1303" s="121"/>
      <c r="H1303" s="27"/>
      <c r="I1303" s="27"/>
      <c r="J1303" s="27"/>
      <c r="K1303" s="28">
        <f>SUM(K1301:K1302)</f>
        <v>0</v>
      </c>
      <c r="L1303" s="28"/>
      <c r="M1303" s="28"/>
      <c r="N1303" s="28">
        <f>SUM(N1301:N1302)</f>
        <v>0</v>
      </c>
      <c r="O1303" s="28"/>
      <c r="P1303" s="28"/>
      <c r="Q1303" s="29"/>
      <c r="R1303" s="25"/>
      <c r="S1303" s="30"/>
      <c r="T1303" s="30"/>
      <c r="U1303" s="31"/>
      <c r="V1303" s="31"/>
      <c r="W1303" s="31"/>
      <c r="X1303" s="31"/>
      <c r="Y1303" s="24"/>
    </row>
    <row r="1304" spans="1:25" x14ac:dyDescent="0.25">
      <c r="A1304" s="259" t="s">
        <v>44</v>
      </c>
      <c r="B1304" s="259"/>
      <c r="C1304" s="259"/>
      <c r="D1304" s="259"/>
      <c r="E1304" s="259"/>
      <c r="F1304" s="259"/>
      <c r="G1304" s="259"/>
      <c r="H1304" s="259"/>
      <c r="I1304" s="36"/>
      <c r="J1304" s="36"/>
      <c r="K1304" s="37">
        <f>K1291+K1300+K1294+K1303</f>
        <v>4509741.6000000006</v>
      </c>
      <c r="L1304" s="37"/>
      <c r="M1304" s="37"/>
      <c r="N1304" s="37">
        <f>N1291+N1300+N1294+N1303</f>
        <v>4509741.6000000006</v>
      </c>
      <c r="O1304" s="37"/>
      <c r="P1304" s="37"/>
      <c r="Q1304" s="275"/>
      <c r="R1304" s="275"/>
      <c r="S1304" s="275"/>
      <c r="T1304" s="275"/>
      <c r="U1304" s="275"/>
      <c r="V1304" s="275"/>
      <c r="W1304" s="275"/>
      <c r="X1304" s="275"/>
      <c r="Y1304" s="275"/>
    </row>
    <row r="1305" spans="1:25" x14ac:dyDescent="0.25">
      <c r="A1305" s="38"/>
      <c r="B1305" s="38"/>
      <c r="C1305" s="38"/>
      <c r="D1305" s="38"/>
      <c r="E1305" s="38"/>
      <c r="F1305" s="38"/>
      <c r="G1305" s="38"/>
      <c r="H1305" s="38"/>
      <c r="I1305" s="38"/>
      <c r="J1305" s="38"/>
      <c r="K1305" s="38"/>
      <c r="L1305" s="39"/>
      <c r="M1305" s="39"/>
      <c r="N1305" s="89"/>
      <c r="Q1305" s="89"/>
      <c r="R1305" s="89"/>
    </row>
    <row r="1306" spans="1:25" x14ac:dyDescent="0.25">
      <c r="A1306" s="276" t="s">
        <v>45</v>
      </c>
      <c r="B1306" s="276"/>
      <c r="C1306" s="276"/>
      <c r="D1306" s="276"/>
      <c r="E1306" s="276"/>
      <c r="F1306" s="276"/>
      <c r="G1306" s="276"/>
      <c r="H1306" s="276"/>
      <c r="I1306" s="276"/>
      <c r="J1306" s="276"/>
      <c r="K1306" s="276"/>
      <c r="L1306" s="276"/>
      <c r="M1306" s="276"/>
      <c r="N1306" s="276"/>
      <c r="O1306" s="276"/>
      <c r="P1306" s="276"/>
      <c r="Q1306" s="276"/>
      <c r="R1306" s="276"/>
      <c r="S1306" s="276"/>
      <c r="T1306" s="276"/>
      <c r="U1306" s="276"/>
      <c r="V1306" s="276"/>
      <c r="W1306" s="276"/>
      <c r="X1306" s="276"/>
      <c r="Y1306" s="276"/>
    </row>
    <row r="1307" spans="1:25" x14ac:dyDescent="0.25">
      <c r="A1307" s="277"/>
      <c r="B1307" s="277"/>
      <c r="C1307" s="277"/>
      <c r="D1307" s="277"/>
      <c r="E1307" s="277"/>
      <c r="F1307" s="277"/>
      <c r="G1307" s="277"/>
      <c r="H1307" s="277"/>
      <c r="I1307" s="277"/>
      <c r="J1307" s="277"/>
      <c r="K1307" s="277"/>
      <c r="L1307" s="277"/>
      <c r="M1307" s="277"/>
      <c r="N1307" s="277"/>
      <c r="O1307" s="277"/>
      <c r="P1307" s="277"/>
      <c r="Q1307" s="277"/>
      <c r="R1307" s="277"/>
      <c r="S1307" s="277"/>
      <c r="T1307" s="277"/>
      <c r="U1307" s="277"/>
      <c r="V1307" s="277"/>
      <c r="W1307" s="277"/>
      <c r="X1307" s="277"/>
      <c r="Y1307" s="277"/>
    </row>
    <row r="1308" spans="1:25" ht="27.75" customHeight="1" x14ac:dyDescent="0.25">
      <c r="A1308" s="264" t="s">
        <v>15</v>
      </c>
      <c r="B1308" s="278" t="s">
        <v>46</v>
      </c>
      <c r="C1308" s="264" t="s">
        <v>47</v>
      </c>
      <c r="D1308" s="264"/>
      <c r="E1308" s="280" t="s">
        <v>18</v>
      </c>
      <c r="F1308" s="278" t="s">
        <v>20</v>
      </c>
      <c r="G1308" s="280" t="s">
        <v>48</v>
      </c>
      <c r="H1308" s="280" t="s">
        <v>22</v>
      </c>
      <c r="I1308" s="280"/>
      <c r="J1308" s="261" t="s">
        <v>23</v>
      </c>
      <c r="K1308" s="262"/>
      <c r="L1308" s="262"/>
      <c r="M1308" s="262"/>
      <c r="N1308" s="262"/>
      <c r="O1308" s="263"/>
      <c r="P1308" s="281" t="s">
        <v>49</v>
      </c>
      <c r="Q1308" s="282"/>
      <c r="R1308" s="283" t="s">
        <v>50</v>
      </c>
      <c r="S1308" s="283"/>
      <c r="T1308" s="284" t="s">
        <v>26</v>
      </c>
      <c r="U1308" s="221" t="s">
        <v>27</v>
      </c>
      <c r="V1308" s="221" t="s">
        <v>27</v>
      </c>
      <c r="W1308" s="221" t="s">
        <v>27</v>
      </c>
      <c r="X1308" s="303" t="s">
        <v>28</v>
      </c>
      <c r="Y1308" s="40"/>
    </row>
    <row r="1309" spans="1:25" ht="34.5" customHeight="1" x14ac:dyDescent="0.25">
      <c r="A1309" s="264"/>
      <c r="B1309" s="279"/>
      <c r="C1309" s="264"/>
      <c r="D1309" s="264"/>
      <c r="E1309" s="280"/>
      <c r="F1309" s="279"/>
      <c r="G1309" s="280"/>
      <c r="H1309" s="9" t="s">
        <v>31</v>
      </c>
      <c r="I1309" s="10" t="s">
        <v>32</v>
      </c>
      <c r="J1309" s="269" t="s">
        <v>51</v>
      </c>
      <c r="K1309" s="270"/>
      <c r="L1309" s="286"/>
      <c r="M1309" s="269" t="s">
        <v>34</v>
      </c>
      <c r="N1309" s="270"/>
      <c r="O1309" s="286"/>
      <c r="P1309" s="27" t="s">
        <v>35</v>
      </c>
      <c r="Q1309" s="27" t="s">
        <v>36</v>
      </c>
      <c r="R1309" s="27" t="s">
        <v>123</v>
      </c>
      <c r="S1309" s="27" t="s">
        <v>124</v>
      </c>
      <c r="T1309" s="284"/>
      <c r="U1309" s="220" t="s">
        <v>37</v>
      </c>
      <c r="V1309" s="220" t="s">
        <v>38</v>
      </c>
      <c r="W1309" s="220" t="s">
        <v>39</v>
      </c>
      <c r="X1309" s="304"/>
      <c r="Y1309" s="40"/>
    </row>
    <row r="1310" spans="1:25" ht="24" x14ac:dyDescent="0.25">
      <c r="A1310" s="11"/>
      <c r="B1310" s="12"/>
      <c r="C1310" s="71"/>
      <c r="D1310" s="72"/>
      <c r="E1310" s="73"/>
      <c r="F1310" s="12"/>
      <c r="G1310" s="8"/>
      <c r="H1310" s="41"/>
      <c r="I1310" s="10"/>
      <c r="J1310" s="8" t="s">
        <v>40</v>
      </c>
      <c r="K1310" s="8" t="s">
        <v>41</v>
      </c>
      <c r="L1310" s="8" t="s">
        <v>42</v>
      </c>
      <c r="M1310" s="8" t="s">
        <v>40</v>
      </c>
      <c r="N1310" s="8" t="s">
        <v>41</v>
      </c>
      <c r="O1310" s="8" t="s">
        <v>42</v>
      </c>
      <c r="P1310" s="8"/>
      <c r="Q1310" s="8"/>
      <c r="R1310" s="8"/>
      <c r="S1310" s="8"/>
      <c r="T1310" s="8"/>
      <c r="U1310" s="14"/>
      <c r="V1310" s="14"/>
      <c r="W1310" s="14"/>
      <c r="X1310" s="13"/>
      <c r="Y1310" s="40"/>
    </row>
    <row r="1311" spans="1:25" ht="36.75" customHeight="1" x14ac:dyDescent="0.25">
      <c r="A1311" s="16">
        <v>1</v>
      </c>
      <c r="B1311" s="42" t="s">
        <v>75</v>
      </c>
      <c r="C1311" s="247" t="s">
        <v>103</v>
      </c>
      <c r="D1311" s="329"/>
      <c r="E1311" s="159" t="s">
        <v>122</v>
      </c>
      <c r="F1311" s="158" t="s">
        <v>54</v>
      </c>
      <c r="G1311" s="157" t="s">
        <v>54</v>
      </c>
      <c r="H1311" s="18">
        <v>5</v>
      </c>
      <c r="I1311" s="18">
        <v>5</v>
      </c>
      <c r="J1311" s="19">
        <v>232489.78</v>
      </c>
      <c r="K1311" s="19"/>
      <c r="L1311" s="19"/>
      <c r="M1311" s="19">
        <v>232489.78</v>
      </c>
      <c r="N1311" s="19"/>
      <c r="O1311" s="20"/>
      <c r="P1311" s="23">
        <f>IFERROR((I1311/H1311)*100,0)</f>
        <v>100</v>
      </c>
      <c r="Q1311" s="23">
        <f>IFERROR((M1311/J1311)*100,0)</f>
        <v>100</v>
      </c>
      <c r="R1311" s="21">
        <v>44470</v>
      </c>
      <c r="S1311" s="21">
        <v>44561</v>
      </c>
      <c r="T1311" s="22" t="s">
        <v>141</v>
      </c>
      <c r="U1311" s="23">
        <f t="shared" ref="U1311" si="131">IFERROR((I1311/H1311)*100,0)</f>
        <v>100</v>
      </c>
      <c r="V1311" s="23">
        <f t="shared" ref="V1311" si="132">IFERROR((Q1311/P1311)*100,0)</f>
        <v>100</v>
      </c>
      <c r="W1311" s="23">
        <f t="shared" ref="W1311" si="133">IFERROR((M1311/J1311)*100,0)</f>
        <v>100</v>
      </c>
      <c r="X1311" s="24"/>
      <c r="Y1311" s="40"/>
    </row>
    <row r="1312" spans="1:25" x14ac:dyDescent="0.25">
      <c r="A1312" s="16"/>
      <c r="B1312" s="42"/>
      <c r="C1312" s="330"/>
      <c r="D1312" s="331"/>
      <c r="E1312" s="83"/>
      <c r="F1312" s="86"/>
      <c r="G1312" s="43"/>
      <c r="H1312" s="83"/>
      <c r="I1312" s="81"/>
      <c r="J1312" s="19"/>
      <c r="K1312" s="19"/>
      <c r="L1312" s="19"/>
      <c r="M1312" s="19"/>
      <c r="N1312" s="20"/>
      <c r="O1312" s="20"/>
      <c r="P1312" s="20"/>
      <c r="Q1312" s="16"/>
      <c r="R1312" s="21"/>
      <c r="S1312" s="21"/>
      <c r="T1312" s="22"/>
      <c r="U1312" s="23"/>
      <c r="V1312" s="23"/>
      <c r="W1312" s="23"/>
      <c r="X1312" s="24"/>
      <c r="Y1312" s="40"/>
    </row>
    <row r="1313" spans="1:25" x14ac:dyDescent="0.25">
      <c r="A1313" s="259" t="s">
        <v>44</v>
      </c>
      <c r="B1313" s="259"/>
      <c r="C1313" s="260"/>
      <c r="D1313" s="260"/>
      <c r="E1313" s="48"/>
      <c r="F1313" s="47"/>
      <c r="G1313" s="46"/>
      <c r="H1313" s="48"/>
      <c r="I1313" s="46"/>
      <c r="J1313" s="28">
        <f>J1312+J1311</f>
        <v>232489.78</v>
      </c>
      <c r="K1313" s="28"/>
      <c r="L1313" s="28"/>
      <c r="M1313" s="28">
        <f>SUM(M1311:M1312)</f>
        <v>232489.78</v>
      </c>
      <c r="N1313" s="49"/>
      <c r="O1313" s="49"/>
      <c r="P1313" s="49"/>
      <c r="Q1313" s="49"/>
      <c r="R1313" s="49"/>
      <c r="S1313" s="49"/>
      <c r="T1313" s="49"/>
      <c r="U1313" s="49"/>
      <c r="V1313" s="49"/>
      <c r="W1313" s="49"/>
      <c r="X1313" s="49"/>
      <c r="Y1313" s="40"/>
    </row>
    <row r="1314" spans="1:25" x14ac:dyDescent="0.25">
      <c r="B1314" s="50"/>
      <c r="U1314" s="51"/>
      <c r="V1314" s="51"/>
      <c r="W1314" s="51"/>
      <c r="X1314" s="51"/>
      <c r="Y1314" s="52"/>
    </row>
    <row r="1315" spans="1:25" x14ac:dyDescent="0.25">
      <c r="B1315" s="84"/>
      <c r="U1315" s="51"/>
      <c r="V1315" s="51"/>
      <c r="W1315" s="51"/>
      <c r="X1315" s="51"/>
      <c r="Y1315" s="52"/>
    </row>
    <row r="1316" spans="1:25" ht="16.5" x14ac:dyDescent="0.3">
      <c r="A1316" s="53"/>
      <c r="B1316" s="84"/>
      <c r="D1316" s="261" t="s">
        <v>55</v>
      </c>
      <c r="E1316" s="262"/>
      <c r="F1316" s="262"/>
      <c r="G1316" s="262"/>
      <c r="H1316" s="262"/>
      <c r="I1316" s="262"/>
      <c r="J1316" s="262"/>
      <c r="K1316" s="262"/>
      <c r="L1316" s="262"/>
      <c r="M1316" s="262"/>
      <c r="N1316" s="262"/>
      <c r="O1316" s="262"/>
      <c r="P1316" s="262"/>
      <c r="Q1316" s="262"/>
      <c r="R1316" s="262"/>
      <c r="S1316" s="262"/>
      <c r="T1316" s="263"/>
    </row>
    <row r="1317" spans="1:25" ht="16.5" x14ac:dyDescent="0.3">
      <c r="A1317" s="53"/>
      <c r="B1317" s="84"/>
      <c r="D1317" s="264" t="s">
        <v>56</v>
      </c>
      <c r="E1317" s="264" t="s">
        <v>57</v>
      </c>
      <c r="F1317" s="264"/>
      <c r="G1317" s="264"/>
      <c r="H1317" s="261"/>
      <c r="I1317" s="265" t="s">
        <v>58</v>
      </c>
      <c r="J1317" s="262"/>
      <c r="K1317" s="266"/>
      <c r="L1317" s="265" t="s">
        <v>59</v>
      </c>
      <c r="M1317" s="262"/>
      <c r="N1317" s="262"/>
      <c r="O1317" s="267" t="s">
        <v>60</v>
      </c>
      <c r="P1317" s="267"/>
      <c r="Q1317" s="267"/>
      <c r="R1317" s="267"/>
      <c r="S1317" s="267"/>
      <c r="T1317" s="268"/>
    </row>
    <row r="1318" spans="1:25" x14ac:dyDescent="0.25">
      <c r="B1318" s="84"/>
      <c r="D1318" s="264"/>
      <c r="E1318" s="264" t="s">
        <v>61</v>
      </c>
      <c r="F1318" s="264"/>
      <c r="G1318" s="269" t="s">
        <v>62</v>
      </c>
      <c r="H1318" s="270"/>
      <c r="I1318" s="54" t="s">
        <v>61</v>
      </c>
      <c r="J1318" s="269" t="s">
        <v>62</v>
      </c>
      <c r="K1318" s="271"/>
      <c r="L1318" s="54" t="s">
        <v>61</v>
      </c>
      <c r="M1318" s="269" t="s">
        <v>62</v>
      </c>
      <c r="N1318" s="271"/>
      <c r="O1318" s="272" t="s">
        <v>16</v>
      </c>
      <c r="P1318" s="272"/>
      <c r="Q1318" s="272"/>
      <c r="R1318" s="55" t="s">
        <v>61</v>
      </c>
      <c r="S1318" s="273" t="s">
        <v>62</v>
      </c>
      <c r="T1318" s="273"/>
    </row>
    <row r="1319" spans="1:25" x14ac:dyDescent="0.25">
      <c r="B1319" s="84"/>
      <c r="D1319" s="56" t="s">
        <v>63</v>
      </c>
      <c r="E1319" s="228">
        <f>COUNTIF(G1289:G1290,"AYS")</f>
        <v>0</v>
      </c>
      <c r="F1319" s="229"/>
      <c r="G1319" s="230">
        <f>SUMIFS(N1289:N1290,G1289:G1290,"AYS")</f>
        <v>0</v>
      </c>
      <c r="H1319" s="231"/>
      <c r="I1319" s="57">
        <f>COUNTIFS(G1280:G1283,"A",B1280:B1283,"AGUA Y SANEAMIENTO")</f>
        <v>0</v>
      </c>
      <c r="J1319" s="230">
        <f>SUMIFS(N1282:N1290,G1282:G1290,"A",B1282:B1290,"AGUA Y SANEAMIENTO")</f>
        <v>0</v>
      </c>
      <c r="K1319" s="232"/>
      <c r="L1319" s="57">
        <f>COUNTIFS(G1280:G1283,"AC",B1280:B1283,"AGUA Y SANEAMIENTO")</f>
        <v>0</v>
      </c>
      <c r="M1319" s="230">
        <f>SUMIFS(N1283:N1290,G1283:G1290,"AC",B1283:B1290,"AGUA Y SANEAMIENTO")</f>
        <v>0</v>
      </c>
      <c r="N1319" s="232"/>
      <c r="O1319" s="246" t="s">
        <v>64</v>
      </c>
      <c r="P1319" s="247"/>
      <c r="Q1319" s="247"/>
      <c r="R1319" s="248">
        <f>COUNTIF(B1309:B1316,"FGP")</f>
        <v>1</v>
      </c>
      <c r="S1319" s="250">
        <f>SUMIF(B1309:B1316,"FGP",M1309:M1316)</f>
        <v>232489.78</v>
      </c>
      <c r="T1319" s="251"/>
    </row>
    <row r="1320" spans="1:25" x14ac:dyDescent="0.25">
      <c r="B1320" s="84"/>
      <c r="D1320" s="56" t="s">
        <v>65</v>
      </c>
      <c r="E1320" s="228">
        <v>0</v>
      </c>
      <c r="F1320" s="229"/>
      <c r="G1320" s="230">
        <v>0</v>
      </c>
      <c r="H1320" s="231"/>
      <c r="I1320" s="57">
        <f>COUNTIFS(G1280:G1283,"A",B1280:B1283,"EDUCACIÓN")</f>
        <v>0</v>
      </c>
      <c r="J1320" s="230">
        <f>SUMIFS(N1283:N1290,G1283:G1290,"A",B1283:B1290,"AGUA Y SANEAMIENTO")</f>
        <v>0</v>
      </c>
      <c r="K1320" s="232"/>
      <c r="L1320" s="57">
        <f>COUNTIFS(G1280:G1283,"AC",B1280:B1283,"EDUCACIÓN")</f>
        <v>0</v>
      </c>
      <c r="M1320" s="230">
        <f>SUMIFS(N1279:N1281,G1279:G1281,"AC",B1279:B1281,"AGUA Y SANEAMIENTO")</f>
        <v>0</v>
      </c>
      <c r="N1320" s="232"/>
      <c r="O1320" s="246"/>
      <c r="P1320" s="247"/>
      <c r="Q1320" s="247"/>
      <c r="R1320" s="274"/>
      <c r="S1320" s="254"/>
      <c r="T1320" s="255"/>
    </row>
    <row r="1321" spans="1:25" x14ac:dyDescent="0.25">
      <c r="D1321" s="58" t="s">
        <v>66</v>
      </c>
      <c r="E1321" s="228">
        <f>COUNTIF(G1301:G1302,"OTROS PROYECTOS")</f>
        <v>0</v>
      </c>
      <c r="F1321" s="229"/>
      <c r="G1321" s="230">
        <f>SUMIFS(N1301:N1302,G1301:G1302,"OTROS PROYECTOS")</f>
        <v>0</v>
      </c>
      <c r="H1321" s="231"/>
      <c r="I1321" s="57">
        <f>COUNTIFS(G1280:G1283,"A",B1280:B1283,"OTROS PROYECTOS")</f>
        <v>0</v>
      </c>
      <c r="J1321" s="230">
        <f>SUMIFS(N1284:N1290,G1284:G1290,"A",B1284:B1290,"AGUA Y SANEAMIENTO")</f>
        <v>0</v>
      </c>
      <c r="K1321" s="232"/>
      <c r="L1321" s="57">
        <f>COUNTIFS(G1280:G1283,"AC",B1280:B1283,"OTROS PROYECTOS")</f>
        <v>0</v>
      </c>
      <c r="M1321" s="230">
        <f>SUMIFS(N1279:N1282,G1279:G1282,"AC",B1279:B1282,"AGUA Y SANEAMIENTO")</f>
        <v>0</v>
      </c>
      <c r="N1321" s="232"/>
      <c r="O1321" s="246" t="s">
        <v>67</v>
      </c>
      <c r="P1321" s="247"/>
      <c r="Q1321" s="247"/>
      <c r="R1321" s="248">
        <f>COUNTIF(B1309:B1316,"FORTAMUN")</f>
        <v>0</v>
      </c>
      <c r="S1321" s="250">
        <f>SUMIF(B1309:B1316,"FORTAMUN",N1309:N1316)</f>
        <v>0</v>
      </c>
      <c r="T1321" s="251"/>
    </row>
    <row r="1322" spans="1:25" x14ac:dyDescent="0.25">
      <c r="D1322" s="58" t="s">
        <v>68</v>
      </c>
      <c r="E1322" s="228">
        <v>0</v>
      </c>
      <c r="F1322" s="229"/>
      <c r="G1322" s="230">
        <v>0</v>
      </c>
      <c r="H1322" s="231"/>
      <c r="I1322" s="57">
        <f>COUNTIFS(G1280:G1283,"A",B1280:B1283,"SALUD")</f>
        <v>0</v>
      </c>
      <c r="J1322" s="230">
        <f>SUMIFS(N1285:N1291,G1285:G1291,"A",B1285:B1291,"AGUA Y SANEAMIENTO")</f>
        <v>0</v>
      </c>
      <c r="K1322" s="232"/>
      <c r="L1322" s="57">
        <f>COUNTIFS(G1280:G1283,"AC",B1280:B1283,"SALUD")</f>
        <v>0</v>
      </c>
      <c r="M1322" s="230">
        <f>SUMIFS(N1279:N1283,G1279:G1283,"AC",B1279:B1283,"AGUA Y SANEAMIENTO")</f>
        <v>0</v>
      </c>
      <c r="N1322" s="232"/>
      <c r="O1322" s="246"/>
      <c r="P1322" s="247"/>
      <c r="Q1322" s="247"/>
      <c r="R1322" s="249"/>
      <c r="S1322" s="252"/>
      <c r="T1322" s="253"/>
    </row>
    <row r="1323" spans="1:25" x14ac:dyDescent="0.25">
      <c r="D1323" s="58" t="s">
        <v>69</v>
      </c>
      <c r="E1323" s="228">
        <f>COUNTIF(G1295:G1299,"URBANIZACIÓN")</f>
        <v>5</v>
      </c>
      <c r="F1323" s="229"/>
      <c r="G1323" s="230">
        <f>SUMIFS(N1295:N1299,G1295:G1299,"URBANIZACIÓN")</f>
        <v>4509741.6000000006</v>
      </c>
      <c r="H1323" s="231"/>
      <c r="I1323" s="57">
        <f>COUNTIFS(G1280:G1283,"A",B1280:B1283,"URBANIZACIÓN")</f>
        <v>0</v>
      </c>
      <c r="J1323" s="230">
        <f>SUMIFS(N1286:N1291,G1286:G1291,"A",B1286:B1291,"AGUA Y SANEAMIENTO")</f>
        <v>0</v>
      </c>
      <c r="K1323" s="232"/>
      <c r="L1323" s="57">
        <f>COUNTIFS(G1280:G1283,"AC",B1280:B1283,"URBANIZACIÓN")</f>
        <v>0</v>
      </c>
      <c r="M1323" s="230">
        <f>SUMIFS(N1279:N1284,G1279:G1284,"AC",B1279:B1284,"AGUA Y SANEAMIENTO")</f>
        <v>0</v>
      </c>
      <c r="N1323" s="232"/>
      <c r="O1323" s="246"/>
      <c r="P1323" s="247"/>
      <c r="Q1323" s="247"/>
      <c r="R1323" s="249"/>
      <c r="S1323" s="254"/>
      <c r="T1323" s="255"/>
    </row>
    <row r="1324" spans="1:25" x14ac:dyDescent="0.25">
      <c r="D1324" s="58" t="s">
        <v>70</v>
      </c>
      <c r="E1324" s="228">
        <f>COUNTIF(G1292:G1293,"VIVIENDA")</f>
        <v>0</v>
      </c>
      <c r="F1324" s="229"/>
      <c r="G1324" s="230">
        <f>SUMIFS(N1292:N1293,G1292:G1293,"VIVIENDA")</f>
        <v>0</v>
      </c>
      <c r="H1324" s="231"/>
      <c r="I1324" s="57">
        <f>COUNTIFS(G1280:G1283,"A",B1280:B1283,"VIVIENDA")</f>
        <v>0</v>
      </c>
      <c r="J1324" s="230">
        <f>SUMIFS(N1287:N1303,G1287:G1303,"A",B1287:B1303,"AGUA Y SANEAMIENTO")</f>
        <v>0</v>
      </c>
      <c r="K1324" s="232"/>
      <c r="L1324" s="57">
        <f>COUNTIFS(G1280:G1283,"AC",B1280:B1283,"VIVIENDA")</f>
        <v>0</v>
      </c>
      <c r="M1324" s="230">
        <f>SUMIFS(N1279:N1290,G1279:G1290,"AC",B1279:B1290,"AGUA Y SANEAMIENTO")</f>
        <v>0</v>
      </c>
      <c r="N1324" s="232"/>
      <c r="O1324" s="243"/>
      <c r="P1324" s="244"/>
      <c r="Q1324" s="229"/>
      <c r="R1324" s="59"/>
      <c r="S1324" s="245"/>
      <c r="T1324" s="245"/>
    </row>
    <row r="1325" spans="1:25" x14ac:dyDescent="0.25">
      <c r="D1325" s="60" t="s">
        <v>71</v>
      </c>
      <c r="E1325" s="228">
        <v>0</v>
      </c>
      <c r="F1325" s="229"/>
      <c r="G1325" s="230">
        <v>0</v>
      </c>
      <c r="H1325" s="231"/>
      <c r="I1325" s="57">
        <f>COUNTIFS(G1280:G1283,"A",B1280:B1283,"PRODIM")</f>
        <v>0</v>
      </c>
      <c r="J1325" s="230">
        <f>SUMIFS(N1291:N1303,G1291:G1303,"A",B1291:B1303,"AGUA Y SANEAMIENTO")</f>
        <v>0</v>
      </c>
      <c r="K1325" s="232"/>
      <c r="L1325" s="57">
        <f>COUNTIFS(G1280:G1283,"AC",B1280:B1283,"PRODIM")</f>
        <v>0</v>
      </c>
      <c r="M1325" s="230">
        <f>SUMIFS(N1280:N1290,G1280:G1290,"AC",B1280:B1290,"AGUA Y SANEAMIENTO")</f>
        <v>0</v>
      </c>
      <c r="N1325" s="232"/>
      <c r="O1325" s="243"/>
      <c r="P1325" s="244"/>
      <c r="Q1325" s="229"/>
      <c r="R1325" s="59"/>
      <c r="S1325" s="245"/>
      <c r="T1325" s="245"/>
    </row>
    <row r="1326" spans="1:25" x14ac:dyDescent="0.25">
      <c r="D1326" s="60" t="s">
        <v>72</v>
      </c>
      <c r="E1326" s="228">
        <v>0</v>
      </c>
      <c r="F1326" s="229"/>
      <c r="G1326" s="230">
        <v>0</v>
      </c>
      <c r="H1326" s="231"/>
      <c r="I1326" s="57">
        <f>COUNTIFS(G1280:G1283,"A",B1280:B1283,"GASTOS INDIRECTOS")</f>
        <v>0</v>
      </c>
      <c r="J1326" s="230">
        <f>SUMIFS(N1291:N1303,G1291:G1303,"A",B1291:B1303,"AGUA Y SANEAMIENTO")</f>
        <v>0</v>
      </c>
      <c r="K1326" s="232"/>
      <c r="L1326" s="57">
        <f>COUNTIFS(G1280:G1283,"AC",B1280:B1283,"GASTOS INDIRECTOS")</f>
        <v>0</v>
      </c>
      <c r="M1326" s="230">
        <f>SUMIFS(N1281:N1290,G1281:G1290,"AC",B1281:B1290,"AGUA Y SANEAMIENTO")</f>
        <v>0</v>
      </c>
      <c r="N1326" s="232"/>
      <c r="O1326" s="243"/>
      <c r="P1326" s="244"/>
      <c r="Q1326" s="229"/>
      <c r="R1326" s="59"/>
      <c r="S1326" s="245"/>
      <c r="T1326" s="245"/>
    </row>
    <row r="1327" spans="1:25" ht="24" x14ac:dyDescent="0.25">
      <c r="D1327" s="61" t="s">
        <v>64</v>
      </c>
      <c r="E1327" s="228">
        <f>COUNTIFS(G1304:G1306,"O",B1304:B1306,"AGUA Y SANEAMIENTO")</f>
        <v>0</v>
      </c>
      <c r="F1327" s="229"/>
      <c r="G1327" s="230">
        <f>SUMIFS(N1291:N1303,G1291:G1303,"O",B1291:B1303,"AGUA Y SANEAMIENTO")</f>
        <v>0</v>
      </c>
      <c r="H1327" s="231"/>
      <c r="I1327" s="57">
        <f>COUNTIFS(G1280:G1283,"A",B1280:B1283,"FGP")</f>
        <v>0</v>
      </c>
      <c r="J1327" s="230">
        <f>SUMIFS(N1291:N1303,G1291:G1303,"A",B1291:B1303,"AGUA Y SANEAMIENTO")</f>
        <v>0</v>
      </c>
      <c r="K1327" s="232"/>
      <c r="L1327" s="57">
        <f>COUNTIFS(G1280:G1283,"AC",B1280:B1283,"FGP")</f>
        <v>0</v>
      </c>
      <c r="M1327" s="230"/>
      <c r="N1327" s="232"/>
      <c r="O1327" s="243"/>
      <c r="P1327" s="244"/>
      <c r="Q1327" s="229"/>
      <c r="R1327" s="59"/>
      <c r="S1327" s="245"/>
      <c r="T1327" s="245"/>
    </row>
    <row r="1328" spans="1:25" ht="24.75" thickBot="1" x14ac:dyDescent="0.3">
      <c r="D1328" s="62" t="s">
        <v>67</v>
      </c>
      <c r="E1328" s="228">
        <f>COUNTIFS(G1304:G1307,"O",B1304:B1307,"AGUA Y SANEAMIENTO")</f>
        <v>0</v>
      </c>
      <c r="F1328" s="229"/>
      <c r="G1328" s="230">
        <f>SUMIFS(N1291:N1304,G1291:G1304,"O",B1291:B1304,"AGUA Y SANEAMIENTO")</f>
        <v>0</v>
      </c>
      <c r="H1328" s="231"/>
      <c r="I1328" s="63">
        <f>COUNTIFS(G1280:G1283,"A",B1280:B1283,"FORTAMUN")</f>
        <v>0</v>
      </c>
      <c r="J1328" s="230">
        <f>SUMIFS(N1291:N1304,G1291:G1304,"A",B1291:B1304,"AGUA Y SANEAMIENTO")</f>
        <v>0</v>
      </c>
      <c r="K1328" s="232"/>
      <c r="L1328" s="63">
        <f>COUNTIFS(G1280:G1283,"AC",B1280:B1283,"FORTAMUN")</f>
        <v>0</v>
      </c>
      <c r="M1328" s="230">
        <f>SUMIFS(N1283:N1291,G1283:G1291,"AC",B1283:B1291,"AGUA Y SANEAMIENTO")</f>
        <v>0</v>
      </c>
      <c r="N1328" s="232"/>
      <c r="O1328" s="233"/>
      <c r="P1328" s="234"/>
      <c r="Q1328" s="235"/>
      <c r="R1328" s="64"/>
      <c r="S1328" s="236"/>
      <c r="T1328" s="236"/>
    </row>
    <row r="1329" spans="2:25" ht="15.75" thickBot="1" x14ac:dyDescent="0.3">
      <c r="D1329" s="65" t="s">
        <v>73</v>
      </c>
      <c r="E1329" s="237">
        <f>SUBTOTAL(9,E1319:F1328)</f>
        <v>5</v>
      </c>
      <c r="F1329" s="238"/>
      <c r="G1329" s="239">
        <f>SUBTOTAL(9,G1319:H1328)</f>
        <v>4509741.6000000006</v>
      </c>
      <c r="H1329" s="240"/>
      <c r="I1329" s="66">
        <f>SUBTOTAL(9,I1319:I1328)</f>
        <v>0</v>
      </c>
      <c r="J1329" s="239">
        <f>SUBTOTAL(9,J1319:K1328)</f>
        <v>0</v>
      </c>
      <c r="K1329" s="240"/>
      <c r="L1329" s="67">
        <f>SUBTOTAL(9,L1319:L1328)</f>
        <v>0</v>
      </c>
      <c r="M1329" s="239">
        <f>SUBTOTAL(9,M1319:N1328)</f>
        <v>0</v>
      </c>
      <c r="N1329" s="240"/>
      <c r="O1329" s="67"/>
      <c r="P1329" s="68"/>
      <c r="Q1329" s="69"/>
      <c r="R1329" s="70">
        <f>SUBTOTAL(9,R1319:R1328)</f>
        <v>1</v>
      </c>
      <c r="S1329" s="239">
        <f>SUBTOTAL(9,S1319:T1328)</f>
        <v>232489.78</v>
      </c>
      <c r="T1329" s="240"/>
    </row>
    <row r="1331" spans="2:25" x14ac:dyDescent="0.25">
      <c r="B1331" s="136"/>
      <c r="C1331" s="241"/>
      <c r="D1331" s="241"/>
      <c r="E1331" s="146"/>
      <c r="F1331" s="146"/>
      <c r="G1331" s="146"/>
      <c r="H1331" s="359"/>
      <c r="I1331" s="242"/>
      <c r="J1331" s="242"/>
      <c r="K1331" s="242"/>
      <c r="L1331" s="242"/>
      <c r="M1331" s="142"/>
      <c r="N1331" s="142"/>
      <c r="O1331" s="242"/>
      <c r="P1331" s="242"/>
      <c r="Q1331" s="242"/>
      <c r="R1331" s="242"/>
      <c r="S1331" s="142"/>
      <c r="T1331" s="142"/>
      <c r="U1331" s="242"/>
      <c r="V1331" s="242"/>
      <c r="W1331" s="242"/>
      <c r="X1331" s="242"/>
      <c r="Y1331" s="242"/>
    </row>
    <row r="1332" spans="2:25" x14ac:dyDescent="0.25">
      <c r="B1332" s="136"/>
      <c r="C1332" s="225"/>
      <c r="D1332" s="225"/>
      <c r="E1332" s="225"/>
      <c r="F1332" s="225"/>
      <c r="G1332" s="225"/>
      <c r="H1332" s="360"/>
      <c r="I1332" s="138"/>
      <c r="J1332" s="138"/>
      <c r="K1332" s="138"/>
      <c r="L1332" s="138"/>
      <c r="M1332" s="138"/>
      <c r="N1332" s="137"/>
      <c r="O1332" s="138"/>
      <c r="P1332" s="138"/>
      <c r="Q1332" s="138"/>
      <c r="R1332" s="138"/>
      <c r="S1332" s="137"/>
      <c r="T1332" s="138"/>
      <c r="U1332" s="138"/>
      <c r="V1332" s="138"/>
      <c r="W1332" s="138"/>
      <c r="X1332" s="39"/>
      <c r="Y1332" s="39"/>
    </row>
    <row r="1333" spans="2:25" ht="15.75" x14ac:dyDescent="0.25">
      <c r="B1333" s="139"/>
      <c r="C1333" s="227"/>
      <c r="D1333" s="227"/>
      <c r="E1333" s="145"/>
      <c r="F1333" s="145"/>
      <c r="G1333" s="140"/>
      <c r="H1333" s="360"/>
      <c r="I1333" s="227"/>
      <c r="J1333" s="227"/>
      <c r="K1333" s="227"/>
      <c r="L1333" s="227"/>
      <c r="M1333" s="141"/>
      <c r="N1333" s="141"/>
      <c r="O1333" s="227"/>
      <c r="P1333" s="227"/>
      <c r="Q1333" s="227"/>
      <c r="R1333" s="227"/>
      <c r="S1333" s="142"/>
      <c r="T1333" s="141"/>
      <c r="U1333" s="227"/>
      <c r="V1333" s="227"/>
      <c r="W1333" s="227"/>
      <c r="X1333" s="227"/>
      <c r="Y1333" s="227"/>
    </row>
    <row r="1334" spans="2:25" ht="15.75" x14ac:dyDescent="0.25">
      <c r="B1334" s="139"/>
      <c r="C1334" s="227"/>
      <c r="D1334" s="227"/>
      <c r="E1334" s="145"/>
      <c r="F1334" s="145"/>
      <c r="G1334" s="145"/>
      <c r="H1334" s="360"/>
      <c r="I1334" s="227"/>
      <c r="J1334" s="227"/>
      <c r="K1334" s="227"/>
      <c r="L1334" s="227"/>
      <c r="M1334" s="141"/>
      <c r="N1334" s="141"/>
      <c r="O1334" s="227"/>
      <c r="P1334" s="227"/>
      <c r="Q1334" s="227"/>
      <c r="R1334" s="227"/>
      <c r="S1334" s="141"/>
      <c r="T1334" s="141"/>
      <c r="U1334" s="227"/>
      <c r="V1334" s="227"/>
      <c r="W1334" s="227"/>
      <c r="X1334" s="227"/>
      <c r="Y1334" s="227"/>
    </row>
    <row r="1335" spans="2:25" ht="15.75" x14ac:dyDescent="0.25">
      <c r="B1335" s="139"/>
      <c r="C1335" s="224"/>
      <c r="D1335" s="224"/>
      <c r="E1335" s="145"/>
      <c r="F1335" s="145"/>
      <c r="G1335" s="145"/>
      <c r="H1335" s="360"/>
      <c r="I1335" s="224"/>
      <c r="J1335" s="224"/>
      <c r="K1335" s="224"/>
      <c r="L1335" s="224"/>
      <c r="M1335" s="141"/>
      <c r="N1335" s="141"/>
      <c r="O1335" s="224"/>
      <c r="P1335" s="224"/>
      <c r="Q1335" s="224"/>
      <c r="R1335" s="224"/>
      <c r="S1335" s="141"/>
      <c r="T1335" s="141"/>
      <c r="U1335" s="224"/>
      <c r="V1335" s="224"/>
      <c r="W1335" s="224"/>
      <c r="X1335" s="224"/>
      <c r="Y1335" s="224"/>
    </row>
    <row r="1336" spans="2:25" ht="15.75" x14ac:dyDescent="0.25">
      <c r="B1336" s="139"/>
      <c r="C1336" s="176"/>
      <c r="D1336" s="176"/>
      <c r="E1336" s="145"/>
      <c r="F1336" s="145"/>
      <c r="G1336" s="145"/>
      <c r="H1336"/>
      <c r="I1336" s="176"/>
      <c r="J1336" s="176"/>
      <c r="K1336" s="176"/>
      <c r="L1336" s="176"/>
      <c r="M1336" s="141"/>
      <c r="N1336" s="141"/>
      <c r="O1336" s="177"/>
      <c r="P1336" s="177"/>
      <c r="Q1336" s="177"/>
      <c r="R1336" s="177"/>
      <c r="S1336" s="143"/>
      <c r="T1336" s="143"/>
      <c r="U1336" s="177"/>
      <c r="V1336" s="177"/>
      <c r="W1336" s="177"/>
      <c r="X1336" s="177"/>
      <c r="Y1336" s="177"/>
    </row>
    <row r="1337" spans="2:25" ht="15.75" x14ac:dyDescent="0.25">
      <c r="B1337" s="139"/>
      <c r="C1337" s="217"/>
      <c r="D1337" s="217"/>
      <c r="E1337" s="145"/>
      <c r="F1337" s="145"/>
      <c r="G1337" s="145"/>
      <c r="H1337"/>
      <c r="I1337" s="217"/>
      <c r="J1337" s="217"/>
      <c r="K1337" s="217"/>
      <c r="L1337" s="217"/>
      <c r="M1337" s="141"/>
      <c r="N1337" s="141"/>
      <c r="O1337" s="218"/>
      <c r="P1337" s="218"/>
      <c r="Q1337" s="218"/>
      <c r="R1337" s="218"/>
      <c r="S1337" s="143"/>
      <c r="T1337" s="143"/>
      <c r="U1337" s="218"/>
      <c r="V1337" s="218"/>
      <c r="W1337" s="218"/>
      <c r="X1337" s="218"/>
      <c r="Y1337" s="218"/>
    </row>
    <row r="1346" spans="1:25" ht="20.25" x14ac:dyDescent="0.25">
      <c r="A1346" s="311" t="s">
        <v>0</v>
      </c>
      <c r="B1346" s="312"/>
      <c r="C1346" s="312"/>
      <c r="D1346" s="312"/>
      <c r="E1346" s="312"/>
      <c r="F1346" s="312"/>
      <c r="G1346" s="312"/>
      <c r="H1346" s="312"/>
      <c r="I1346" s="312"/>
      <c r="J1346" s="312"/>
      <c r="K1346" s="312"/>
      <c r="L1346" s="312"/>
      <c r="M1346" s="312"/>
      <c r="N1346" s="312"/>
      <c r="O1346" s="312"/>
      <c r="P1346" s="312"/>
      <c r="Q1346" s="312"/>
      <c r="R1346" s="312"/>
      <c r="S1346" s="312"/>
      <c r="T1346" s="312"/>
      <c r="U1346" s="312"/>
      <c r="V1346" s="312"/>
      <c r="W1346" s="312"/>
      <c r="X1346" s="312"/>
      <c r="Y1346" s="313"/>
    </row>
    <row r="1347" spans="1:25" x14ac:dyDescent="0.25">
      <c r="A1347" s="149"/>
      <c r="B1347" s="150"/>
      <c r="C1347" s="150"/>
      <c r="D1347" s="150"/>
      <c r="E1347" s="150"/>
      <c r="F1347" s="150"/>
      <c r="G1347" s="150"/>
      <c r="H1347" s="150"/>
      <c r="I1347" s="150"/>
      <c r="J1347" s="150"/>
      <c r="K1347" s="150"/>
      <c r="L1347" s="150"/>
      <c r="M1347" s="150"/>
      <c r="N1347" s="150"/>
      <c r="O1347" s="150"/>
      <c r="P1347" s="150"/>
      <c r="Q1347" s="150"/>
      <c r="R1347" s="150"/>
      <c r="S1347" s="150"/>
      <c r="T1347" s="150"/>
      <c r="U1347" s="150"/>
      <c r="V1347" s="150"/>
      <c r="W1347" s="150"/>
      <c r="X1347" s="150"/>
      <c r="Y1347" s="151"/>
    </row>
    <row r="1348" spans="1:25" ht="15.75" x14ac:dyDescent="0.25">
      <c r="A1348" s="314" t="s">
        <v>286</v>
      </c>
      <c r="B1348" s="315"/>
      <c r="C1348" s="315"/>
      <c r="D1348" s="315"/>
      <c r="E1348" s="315"/>
      <c r="F1348" s="315"/>
      <c r="G1348" s="315"/>
      <c r="H1348" s="315"/>
      <c r="I1348" s="315"/>
      <c r="J1348" s="315"/>
      <c r="K1348" s="315"/>
      <c r="L1348" s="315"/>
      <c r="M1348" s="315"/>
      <c r="N1348" s="315"/>
      <c r="O1348" s="315"/>
      <c r="P1348" s="315"/>
      <c r="Q1348" s="315"/>
      <c r="R1348" s="315"/>
      <c r="S1348" s="315"/>
      <c r="T1348" s="315"/>
      <c r="U1348" s="315"/>
      <c r="V1348" s="315"/>
      <c r="W1348" s="315"/>
      <c r="X1348" s="315"/>
      <c r="Y1348" s="316"/>
    </row>
    <row r="1349" spans="1:25" ht="15.75" x14ac:dyDescent="0.25">
      <c r="A1349" s="152"/>
      <c r="B1349" s="153"/>
      <c r="C1349" s="153"/>
      <c r="D1349" s="153"/>
      <c r="E1349" s="153"/>
      <c r="F1349" s="153"/>
      <c r="G1349" s="153"/>
      <c r="H1349" s="153"/>
      <c r="I1349" s="153"/>
      <c r="J1349" s="153"/>
      <c r="K1349" s="153"/>
      <c r="L1349" s="153"/>
      <c r="M1349" s="153"/>
      <c r="N1349" s="153"/>
      <c r="O1349" s="153"/>
      <c r="P1349" s="153"/>
      <c r="Q1349" s="153"/>
      <c r="R1349" s="153"/>
      <c r="S1349" s="153"/>
      <c r="T1349" s="153"/>
      <c r="U1349" s="153"/>
      <c r="V1349" s="153"/>
      <c r="W1349" s="153"/>
      <c r="X1349" s="317"/>
      <c r="Y1349" s="318"/>
    </row>
    <row r="1350" spans="1:25" x14ac:dyDescent="0.25">
      <c r="A1350" s="319"/>
      <c r="B1350" s="320"/>
      <c r="C1350" s="320"/>
      <c r="D1350" s="320"/>
      <c r="E1350" s="320"/>
      <c r="F1350" s="320"/>
      <c r="G1350" s="320"/>
      <c r="H1350" s="320"/>
      <c r="I1350" s="320"/>
      <c r="J1350" s="320"/>
      <c r="K1350" s="320"/>
      <c r="L1350" s="320"/>
      <c r="M1350" s="320"/>
      <c r="N1350" s="320"/>
      <c r="O1350" s="148"/>
      <c r="P1350" s="148"/>
      <c r="Q1350" s="321" t="s">
        <v>197</v>
      </c>
      <c r="R1350" s="321"/>
      <c r="S1350" s="321"/>
      <c r="T1350" s="321"/>
      <c r="U1350" s="321"/>
      <c r="V1350" s="321"/>
      <c r="W1350" s="321"/>
      <c r="X1350" s="321"/>
      <c r="Y1350" s="322"/>
    </row>
    <row r="1353" spans="1:25" x14ac:dyDescent="0.25">
      <c r="A1353" s="287" t="s">
        <v>1</v>
      </c>
      <c r="B1353" s="287"/>
      <c r="C1353" s="323" t="s">
        <v>126</v>
      </c>
      <c r="D1353" s="324"/>
      <c r="E1353" s="324"/>
      <c r="F1353" s="324"/>
      <c r="G1353" s="324"/>
      <c r="H1353" s="324"/>
      <c r="I1353" s="324"/>
      <c r="J1353" s="324"/>
      <c r="K1353" s="324"/>
      <c r="L1353" s="324"/>
      <c r="M1353" s="324"/>
      <c r="N1353" s="324"/>
      <c r="O1353" s="324"/>
      <c r="P1353" s="324"/>
      <c r="Q1353" s="325"/>
      <c r="R1353" s="326" t="s">
        <v>2</v>
      </c>
      <c r="S1353" s="327"/>
      <c r="T1353" s="327"/>
      <c r="U1353" s="327"/>
      <c r="V1353" s="327"/>
      <c r="W1353" s="327"/>
      <c r="X1353" s="327"/>
      <c r="Y1353" s="328"/>
    </row>
    <row r="1354" spans="1:25" x14ac:dyDescent="0.25">
      <c r="A1354" s="287" t="s">
        <v>3</v>
      </c>
      <c r="B1354" s="287"/>
      <c r="C1354" s="288" t="s">
        <v>104</v>
      </c>
      <c r="D1354" s="289"/>
      <c r="E1354" s="289"/>
      <c r="F1354" s="289"/>
      <c r="G1354" s="289"/>
      <c r="H1354" s="289"/>
      <c r="I1354" s="289"/>
      <c r="J1354" s="289"/>
      <c r="K1354" s="289"/>
      <c r="L1354" s="289"/>
      <c r="M1354" s="289"/>
      <c r="N1354" s="289"/>
      <c r="O1354" s="289"/>
      <c r="P1354" s="289"/>
      <c r="Q1354" s="290"/>
      <c r="R1354" s="305" t="s">
        <v>4</v>
      </c>
      <c r="S1354" s="306"/>
      <c r="T1354" s="291" t="s">
        <v>93</v>
      </c>
      <c r="U1354" s="292"/>
      <c r="V1354" s="292"/>
      <c r="W1354" s="292"/>
      <c r="X1354" s="292"/>
      <c r="Y1354" s="293"/>
    </row>
    <row r="1355" spans="1:25" x14ac:dyDescent="0.25">
      <c r="A1355" s="287" t="s">
        <v>6</v>
      </c>
      <c r="B1355" s="287"/>
      <c r="C1355" s="288" t="s">
        <v>80</v>
      </c>
      <c r="D1355" s="289"/>
      <c r="E1355" s="289"/>
      <c r="F1355" s="289"/>
      <c r="G1355" s="289"/>
      <c r="H1355" s="289"/>
      <c r="I1355" s="289"/>
      <c r="J1355" s="289"/>
      <c r="K1355" s="289"/>
      <c r="L1355" s="289"/>
      <c r="M1355" s="289"/>
      <c r="N1355" s="289"/>
      <c r="O1355" s="289"/>
      <c r="P1355" s="289"/>
      <c r="Q1355" s="290"/>
      <c r="R1355" s="307" t="s">
        <v>7</v>
      </c>
      <c r="S1355" s="308"/>
      <c r="T1355" s="291" t="s">
        <v>106</v>
      </c>
      <c r="U1355" s="292"/>
      <c r="V1355" s="292"/>
      <c r="W1355" s="292"/>
      <c r="X1355" s="292"/>
      <c r="Y1355" s="293"/>
    </row>
    <row r="1356" spans="1:25" x14ac:dyDescent="0.25">
      <c r="A1356" s="343" t="s">
        <v>9</v>
      </c>
      <c r="B1356" s="343"/>
      <c r="C1356" s="288" t="s">
        <v>170</v>
      </c>
      <c r="D1356" s="289"/>
      <c r="E1356" s="289"/>
      <c r="F1356" s="289"/>
      <c r="G1356" s="289"/>
      <c r="H1356" s="289"/>
      <c r="I1356" s="289"/>
      <c r="J1356" s="289"/>
      <c r="K1356" s="289"/>
      <c r="L1356" s="289"/>
      <c r="M1356" s="289"/>
      <c r="N1356" s="289"/>
      <c r="O1356" s="289"/>
      <c r="P1356" s="289"/>
      <c r="Q1356" s="290"/>
      <c r="R1356" s="307" t="s">
        <v>10</v>
      </c>
      <c r="S1356" s="308"/>
      <c r="T1356" s="291" t="s">
        <v>107</v>
      </c>
      <c r="U1356" s="292"/>
      <c r="V1356" s="292"/>
      <c r="W1356" s="292"/>
      <c r="X1356" s="292"/>
      <c r="Y1356" s="293"/>
    </row>
    <row r="1357" spans="1:25" ht="22.5" customHeight="1" x14ac:dyDescent="0.25">
      <c r="A1357" s="287" t="s">
        <v>11</v>
      </c>
      <c r="B1357" s="287"/>
      <c r="C1357" s="337" t="s">
        <v>274</v>
      </c>
      <c r="D1357" s="344"/>
      <c r="E1357" s="344"/>
      <c r="F1357" s="344"/>
      <c r="G1357" s="344"/>
      <c r="H1357" s="344"/>
      <c r="I1357" s="344"/>
      <c r="J1357" s="344"/>
      <c r="K1357" s="344"/>
      <c r="L1357" s="344"/>
      <c r="M1357" s="344"/>
      <c r="N1357" s="344"/>
      <c r="O1357" s="344"/>
      <c r="P1357" s="344"/>
      <c r="Q1357" s="345"/>
      <c r="R1357" s="3" t="s">
        <v>12</v>
      </c>
      <c r="S1357" s="4"/>
      <c r="T1357" s="291" t="s">
        <v>271</v>
      </c>
      <c r="U1357" s="292"/>
      <c r="V1357" s="292"/>
      <c r="W1357" s="292"/>
      <c r="X1357" s="292"/>
      <c r="Y1357" s="293"/>
    </row>
    <row r="1358" spans="1:25" x14ac:dyDescent="0.25">
      <c r="A1358" s="294" t="s">
        <v>13</v>
      </c>
      <c r="B1358" s="294"/>
      <c r="C1358" s="288" t="s">
        <v>105</v>
      </c>
      <c r="D1358" s="289"/>
      <c r="E1358" s="289"/>
      <c r="F1358" s="289"/>
      <c r="G1358" s="289"/>
      <c r="H1358" s="289"/>
      <c r="I1358" s="289"/>
      <c r="J1358" s="289"/>
      <c r="K1358" s="289"/>
      <c r="L1358" s="289"/>
      <c r="M1358" s="289"/>
      <c r="N1358" s="289"/>
      <c r="O1358" s="289"/>
      <c r="P1358" s="289"/>
      <c r="Q1358" s="290"/>
      <c r="R1358" s="295" t="s">
        <v>14</v>
      </c>
      <c r="S1358" s="296"/>
      <c r="T1358" s="297" t="s">
        <v>273</v>
      </c>
      <c r="U1358" s="298"/>
      <c r="V1358" s="298"/>
      <c r="W1358" s="298"/>
      <c r="X1358" s="298"/>
      <c r="Y1358" s="299"/>
    </row>
    <row r="1359" spans="1:25" x14ac:dyDescent="0.25">
      <c r="A1359" s="5"/>
      <c r="B1359" s="5"/>
      <c r="C1359" s="5"/>
      <c r="D1359" s="5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  <c r="S1359" s="5"/>
      <c r="T1359" s="5"/>
      <c r="U1359" s="5"/>
      <c r="V1359" s="5"/>
      <c r="W1359" s="5"/>
      <c r="X1359" s="5"/>
      <c r="Y1359" s="5"/>
    </row>
    <row r="1360" spans="1:25" ht="22.5" customHeight="1" x14ac:dyDescent="0.25">
      <c r="A1360" s="264" t="s">
        <v>15</v>
      </c>
      <c r="B1360" s="261" t="s">
        <v>16</v>
      </c>
      <c r="C1360" s="263"/>
      <c r="D1360" s="278" t="s">
        <v>17</v>
      </c>
      <c r="E1360" s="280" t="s">
        <v>18</v>
      </c>
      <c r="F1360" s="300" t="s">
        <v>19</v>
      </c>
      <c r="G1360" s="278" t="s">
        <v>20</v>
      </c>
      <c r="H1360" s="280" t="s">
        <v>21</v>
      </c>
      <c r="I1360" s="280" t="s">
        <v>22</v>
      </c>
      <c r="J1360" s="280"/>
      <c r="K1360" s="261" t="s">
        <v>23</v>
      </c>
      <c r="L1360" s="262"/>
      <c r="M1360" s="262"/>
      <c r="N1360" s="262"/>
      <c r="O1360" s="262"/>
      <c r="P1360" s="263"/>
      <c r="Q1360" s="284" t="s">
        <v>24</v>
      </c>
      <c r="R1360" s="284"/>
      <c r="S1360" s="284" t="s">
        <v>25</v>
      </c>
      <c r="T1360" s="284"/>
      <c r="U1360" s="301" t="s">
        <v>26</v>
      </c>
      <c r="V1360" s="221" t="s">
        <v>27</v>
      </c>
      <c r="W1360" s="221" t="s">
        <v>27</v>
      </c>
      <c r="X1360" s="221" t="s">
        <v>27</v>
      </c>
      <c r="Y1360" s="303" t="s">
        <v>28</v>
      </c>
    </row>
    <row r="1361" spans="1:25" ht="24" x14ac:dyDescent="0.25">
      <c r="A1361" s="264"/>
      <c r="B1361" s="8" t="s">
        <v>29</v>
      </c>
      <c r="C1361" s="8" t="s">
        <v>30</v>
      </c>
      <c r="D1361" s="279"/>
      <c r="E1361" s="280"/>
      <c r="F1361" s="300"/>
      <c r="G1361" s="279"/>
      <c r="H1361" s="280"/>
      <c r="I1361" s="9" t="s">
        <v>31</v>
      </c>
      <c r="J1361" s="10" t="s">
        <v>32</v>
      </c>
      <c r="K1361" s="269" t="s">
        <v>33</v>
      </c>
      <c r="L1361" s="270"/>
      <c r="M1361" s="286"/>
      <c r="N1361" s="269" t="s">
        <v>34</v>
      </c>
      <c r="O1361" s="270"/>
      <c r="P1361" s="286"/>
      <c r="Q1361" s="27" t="s">
        <v>35</v>
      </c>
      <c r="R1361" s="27" t="s">
        <v>36</v>
      </c>
      <c r="S1361" s="27" t="s">
        <v>123</v>
      </c>
      <c r="T1361" s="27" t="s">
        <v>124</v>
      </c>
      <c r="U1361" s="302"/>
      <c r="V1361" s="220" t="s">
        <v>37</v>
      </c>
      <c r="W1361" s="220" t="s">
        <v>38</v>
      </c>
      <c r="X1361" s="220" t="s">
        <v>39</v>
      </c>
      <c r="Y1361" s="304"/>
    </row>
    <row r="1362" spans="1:25" ht="24" x14ac:dyDescent="0.25">
      <c r="A1362" s="11"/>
      <c r="B1362" s="8"/>
      <c r="C1362" s="8"/>
      <c r="D1362" s="12"/>
      <c r="E1362" s="8"/>
      <c r="F1362" s="13"/>
      <c r="G1362" s="12"/>
      <c r="H1362" s="8"/>
      <c r="I1362" s="9"/>
      <c r="J1362" s="10"/>
      <c r="K1362" s="8" t="s">
        <v>40</v>
      </c>
      <c r="L1362" s="8" t="s">
        <v>41</v>
      </c>
      <c r="M1362" s="8" t="s">
        <v>42</v>
      </c>
      <c r="N1362" s="8" t="s">
        <v>40</v>
      </c>
      <c r="O1362" s="8" t="s">
        <v>41</v>
      </c>
      <c r="P1362" s="8" t="s">
        <v>42</v>
      </c>
      <c r="Q1362" s="8"/>
      <c r="R1362" s="8"/>
      <c r="S1362" s="8"/>
      <c r="T1362" s="8"/>
      <c r="U1362" s="12"/>
      <c r="V1362" s="14"/>
      <c r="W1362" s="14"/>
      <c r="X1362" s="14"/>
      <c r="Y1362" s="15"/>
    </row>
    <row r="1363" spans="1:25" x14ac:dyDescent="0.25">
      <c r="A1363" s="16">
        <v>1</v>
      </c>
      <c r="B1363" s="16"/>
      <c r="C1363" s="17"/>
      <c r="D1363" s="17"/>
      <c r="E1363" s="17"/>
      <c r="F1363" s="18"/>
      <c r="G1363" s="16"/>
      <c r="H1363" s="18"/>
      <c r="I1363" s="18"/>
      <c r="J1363" s="18"/>
      <c r="K1363" s="19"/>
      <c r="L1363" s="19"/>
      <c r="M1363" s="19"/>
      <c r="N1363" s="19"/>
      <c r="O1363" s="19"/>
      <c r="P1363" s="19"/>
      <c r="Q1363" s="20"/>
      <c r="R1363" s="16"/>
      <c r="S1363" s="21"/>
      <c r="T1363" s="21"/>
      <c r="U1363" s="22"/>
      <c r="V1363" s="23">
        <f>IFERROR((J1363/I1363)*100,0)</f>
        <v>0</v>
      </c>
      <c r="W1363" s="23">
        <f>IFERROR((S1363/T1363)*100,0)</f>
        <v>0</v>
      </c>
      <c r="X1363" s="23">
        <f>IFERROR(((N1363+O1363+P1363)/(K1363+L1363+M1363))*100,0)</f>
        <v>0</v>
      </c>
      <c r="Y1363" s="24"/>
    </row>
    <row r="1364" spans="1:25" x14ac:dyDescent="0.25">
      <c r="A1364" s="16">
        <v>2</v>
      </c>
      <c r="B1364" s="16"/>
      <c r="C1364" s="17"/>
      <c r="D1364" s="17"/>
      <c r="E1364" s="17"/>
      <c r="F1364" s="18"/>
      <c r="G1364" s="16"/>
      <c r="H1364" s="18"/>
      <c r="I1364" s="18"/>
      <c r="J1364" s="18"/>
      <c r="K1364" s="19"/>
      <c r="L1364" s="19"/>
      <c r="M1364" s="19"/>
      <c r="N1364" s="19"/>
      <c r="O1364" s="19"/>
      <c r="P1364" s="19"/>
      <c r="Q1364" s="20"/>
      <c r="R1364" s="16"/>
      <c r="S1364" s="21"/>
      <c r="T1364" s="21"/>
      <c r="U1364" s="22"/>
      <c r="V1364" s="23">
        <f>IFERROR((J1364/I1364)*100,0)</f>
        <v>0</v>
      </c>
      <c r="W1364" s="23">
        <f>IFERROR((S1364/T1364)*100,0)</f>
        <v>0</v>
      </c>
      <c r="X1364" s="23">
        <f>IFERROR(((N1364+O1364+P1364)/(K1364+L1364+M1364))*100,0)</f>
        <v>0</v>
      </c>
      <c r="Y1364" s="24"/>
    </row>
    <row r="1365" spans="1:25" x14ac:dyDescent="0.25">
      <c r="A1365" s="16">
        <v>3</v>
      </c>
      <c r="B1365" s="16"/>
      <c r="C1365" s="17"/>
      <c r="D1365" s="17"/>
      <c r="E1365" s="17"/>
      <c r="F1365" s="18"/>
      <c r="G1365" s="16"/>
      <c r="H1365" s="18"/>
      <c r="I1365" s="18"/>
      <c r="J1365" s="18"/>
      <c r="K1365" s="19"/>
      <c r="L1365" s="19"/>
      <c r="M1365" s="19"/>
      <c r="N1365" s="19"/>
      <c r="O1365" s="19"/>
      <c r="P1365" s="19"/>
      <c r="Q1365" s="20"/>
      <c r="R1365" s="16"/>
      <c r="S1365" s="21"/>
      <c r="T1365" s="21"/>
      <c r="U1365" s="22"/>
      <c r="V1365" s="23">
        <f>IFERROR((J1365/I1365)*100,0)</f>
        <v>0</v>
      </c>
      <c r="W1365" s="23">
        <f>IFERROR((S1365/T1365)*100,0)</f>
        <v>0</v>
      </c>
      <c r="X1365" s="23">
        <f>IFERROR(((N1365+O1365+P1365)/(K1365+L1365+M1365))*100,0)</f>
        <v>0</v>
      </c>
      <c r="Y1365" s="24"/>
    </row>
    <row r="1366" spans="1:25" x14ac:dyDescent="0.25">
      <c r="A1366" s="25"/>
      <c r="B1366" s="25"/>
      <c r="C1366" s="26"/>
      <c r="D1366" s="8" t="s">
        <v>43</v>
      </c>
      <c r="E1366" s="8"/>
      <c r="F1366" s="27"/>
      <c r="G1366" s="25"/>
      <c r="H1366" s="27"/>
      <c r="I1366" s="27"/>
      <c r="J1366" s="27"/>
      <c r="K1366" s="28">
        <f t="shared" ref="K1366:P1366" si="134">K1363+K1364+K1365</f>
        <v>0</v>
      </c>
      <c r="L1366" s="28">
        <f t="shared" si="134"/>
        <v>0</v>
      </c>
      <c r="M1366" s="28">
        <f t="shared" si="134"/>
        <v>0</v>
      </c>
      <c r="N1366" s="28">
        <f t="shared" si="134"/>
        <v>0</v>
      </c>
      <c r="O1366" s="28">
        <f t="shared" si="134"/>
        <v>0</v>
      </c>
      <c r="P1366" s="28">
        <f t="shared" si="134"/>
        <v>0</v>
      </c>
      <c r="Q1366" s="29"/>
      <c r="R1366" s="25"/>
      <c r="S1366" s="30"/>
      <c r="T1366" s="30"/>
      <c r="U1366" s="31"/>
      <c r="V1366" s="31">
        <v>0</v>
      </c>
      <c r="W1366" s="31">
        <v>0</v>
      </c>
      <c r="X1366" s="31">
        <v>0</v>
      </c>
      <c r="Y1366" s="25"/>
    </row>
    <row r="1367" spans="1:25" x14ac:dyDescent="0.25">
      <c r="A1367" s="16">
        <v>4</v>
      </c>
      <c r="B1367" s="16"/>
      <c r="C1367" s="17"/>
      <c r="D1367" s="17"/>
      <c r="E1367" s="17"/>
      <c r="F1367" s="18"/>
      <c r="G1367" s="16"/>
      <c r="H1367" s="18"/>
      <c r="I1367" s="18"/>
      <c r="J1367" s="18"/>
      <c r="K1367" s="19"/>
      <c r="L1367" s="19"/>
      <c r="M1367" s="19"/>
      <c r="N1367" s="19"/>
      <c r="O1367" s="19"/>
      <c r="P1367" s="19"/>
      <c r="Q1367" s="20"/>
      <c r="R1367" s="16"/>
      <c r="S1367" s="21"/>
      <c r="T1367" s="21"/>
      <c r="U1367" s="22"/>
      <c r="V1367" s="23">
        <f>IFERROR((J1367/I1367)*100,0)</f>
        <v>0</v>
      </c>
      <c r="W1367" s="23">
        <f>IFERROR((S1367/T1367)*100,0)</f>
        <v>0</v>
      </c>
      <c r="X1367" s="23">
        <f>IFERROR(((N1367+O1367+P1367)/(K1367+L1367+M1367))*100,0)</f>
        <v>0</v>
      </c>
      <c r="Y1367" s="24"/>
    </row>
    <row r="1368" spans="1:25" x14ac:dyDescent="0.25">
      <c r="A1368" s="16">
        <v>5</v>
      </c>
      <c r="B1368" s="16"/>
      <c r="C1368" s="16"/>
      <c r="D1368" s="17"/>
      <c r="E1368" s="17"/>
      <c r="F1368" s="18"/>
      <c r="G1368" s="16"/>
      <c r="H1368" s="18"/>
      <c r="I1368" s="18"/>
      <c r="J1368" s="18"/>
      <c r="K1368" s="19"/>
      <c r="L1368" s="19"/>
      <c r="M1368" s="19"/>
      <c r="N1368" s="19"/>
      <c r="O1368" s="19"/>
      <c r="P1368" s="19"/>
      <c r="Q1368" s="20"/>
      <c r="R1368" s="16"/>
      <c r="S1368" s="21"/>
      <c r="T1368" s="16"/>
      <c r="U1368" s="16"/>
      <c r="V1368" s="23">
        <f>IFERROR((J1368/I1368)*100,0)</f>
        <v>0</v>
      </c>
      <c r="W1368" s="23">
        <f>IFERROR((S1368/T1368)*100,0)</f>
        <v>0</v>
      </c>
      <c r="X1368" s="23">
        <f>IFERROR(((N1368+O1368+P1368)/(K1368+L1368+M1368))*100,0)</f>
        <v>0</v>
      </c>
      <c r="Y1368" s="24"/>
    </row>
    <row r="1369" spans="1:25" x14ac:dyDescent="0.25">
      <c r="A1369" s="16">
        <v>6</v>
      </c>
      <c r="B1369" s="16"/>
      <c r="C1369" s="16"/>
      <c r="D1369" s="17"/>
      <c r="E1369" s="17"/>
      <c r="F1369" s="18"/>
      <c r="G1369" s="16"/>
      <c r="H1369" s="18"/>
      <c r="I1369" s="18"/>
      <c r="J1369" s="18"/>
      <c r="K1369" s="19"/>
      <c r="L1369" s="19"/>
      <c r="M1369" s="19"/>
      <c r="N1369" s="19"/>
      <c r="O1369" s="19"/>
      <c r="P1369" s="19"/>
      <c r="Q1369" s="32"/>
      <c r="R1369" s="33"/>
      <c r="S1369" s="34"/>
      <c r="T1369" s="34"/>
      <c r="U1369" s="35"/>
      <c r="V1369" s="23">
        <f>IFERROR((J1369/I1369)*100,0)</f>
        <v>0</v>
      </c>
      <c r="W1369" s="23">
        <f>IFERROR((S1369/T1369)*100,0)</f>
        <v>0</v>
      </c>
      <c r="X1369" s="23">
        <f>IFERROR(((N1369+O1369+P1369)/(K1369+L1369+M1369))*100,0)</f>
        <v>0</v>
      </c>
      <c r="Y1369" s="24"/>
    </row>
    <row r="1370" spans="1:25" x14ac:dyDescent="0.25">
      <c r="A1370" s="25"/>
      <c r="B1370" s="25"/>
      <c r="C1370" s="25"/>
      <c r="D1370" s="8" t="s">
        <v>43</v>
      </c>
      <c r="E1370" s="8"/>
      <c r="F1370" s="27"/>
      <c r="G1370" s="25"/>
      <c r="H1370" s="27"/>
      <c r="I1370" s="27"/>
      <c r="J1370" s="27"/>
      <c r="K1370" s="28">
        <f t="shared" ref="K1370:P1370" si="135">K1367+K1368+K1369</f>
        <v>0</v>
      </c>
      <c r="L1370" s="28">
        <f t="shared" si="135"/>
        <v>0</v>
      </c>
      <c r="M1370" s="28">
        <f t="shared" si="135"/>
        <v>0</v>
      </c>
      <c r="N1370" s="28">
        <f t="shared" si="135"/>
        <v>0</v>
      </c>
      <c r="O1370" s="28">
        <f t="shared" si="135"/>
        <v>0</v>
      </c>
      <c r="P1370" s="28">
        <f t="shared" si="135"/>
        <v>0</v>
      </c>
      <c r="Q1370" s="32"/>
      <c r="R1370" s="33"/>
      <c r="S1370" s="34"/>
      <c r="T1370" s="34"/>
      <c r="U1370" s="35"/>
      <c r="V1370" s="23">
        <f>IFERROR((J1370/I1370)*100,0)</f>
        <v>0</v>
      </c>
      <c r="W1370" s="23">
        <f>IFERROR((S1370/T1370)*100,0)</f>
        <v>0</v>
      </c>
      <c r="X1370" s="23">
        <f>IFERROR(((N1370+O1370+P1370)/(K1370+L1370+M1370))*100,0)</f>
        <v>0</v>
      </c>
      <c r="Y1370" s="24"/>
    </row>
    <row r="1371" spans="1:25" x14ac:dyDescent="0.25">
      <c r="A1371" s="259" t="s">
        <v>44</v>
      </c>
      <c r="B1371" s="259"/>
      <c r="C1371" s="259"/>
      <c r="D1371" s="259"/>
      <c r="E1371" s="259"/>
      <c r="F1371" s="259"/>
      <c r="G1371" s="259"/>
      <c r="H1371" s="259"/>
      <c r="I1371" s="36"/>
      <c r="J1371" s="36"/>
      <c r="K1371" s="37">
        <f t="shared" ref="K1371:P1371" si="136">K1366+K1370</f>
        <v>0</v>
      </c>
      <c r="L1371" s="37">
        <f t="shared" si="136"/>
        <v>0</v>
      </c>
      <c r="M1371" s="37">
        <f t="shared" si="136"/>
        <v>0</v>
      </c>
      <c r="N1371" s="37">
        <f t="shared" si="136"/>
        <v>0</v>
      </c>
      <c r="O1371" s="37">
        <f t="shared" si="136"/>
        <v>0</v>
      </c>
      <c r="P1371" s="37">
        <f t="shared" si="136"/>
        <v>0</v>
      </c>
      <c r="Q1371" s="275"/>
      <c r="R1371" s="275"/>
      <c r="S1371" s="275"/>
      <c r="T1371" s="275"/>
      <c r="U1371" s="275"/>
      <c r="V1371" s="275"/>
      <c r="W1371" s="275"/>
      <c r="X1371" s="275"/>
      <c r="Y1371" s="275"/>
    </row>
    <row r="1372" spans="1:25" x14ac:dyDescent="0.25">
      <c r="A1372" s="38"/>
      <c r="B1372" s="38"/>
      <c r="C1372" s="38"/>
      <c r="D1372" s="38"/>
      <c r="E1372" s="38"/>
      <c r="F1372" s="38"/>
      <c r="G1372" s="38"/>
      <c r="H1372" s="38"/>
      <c r="I1372" s="38"/>
      <c r="J1372" s="38"/>
      <c r="K1372" s="38"/>
      <c r="L1372" s="39"/>
      <c r="M1372" s="39"/>
    </row>
    <row r="1373" spans="1:25" x14ac:dyDescent="0.25">
      <c r="A1373" s="39"/>
      <c r="B1373" s="39"/>
      <c r="C1373" s="39"/>
      <c r="D1373" s="39"/>
      <c r="E1373" s="39"/>
      <c r="F1373" s="39"/>
      <c r="G1373" s="39"/>
      <c r="H1373" s="39"/>
      <c r="I1373" s="39"/>
      <c r="J1373" s="39"/>
      <c r="K1373" s="39"/>
      <c r="L1373" s="39"/>
      <c r="M1373" s="39"/>
      <c r="N1373" s="39"/>
      <c r="O1373" s="39"/>
      <c r="P1373" s="39"/>
    </row>
    <row r="1374" spans="1:25" x14ac:dyDescent="0.25">
      <c r="A1374" s="276" t="s">
        <v>45</v>
      </c>
      <c r="B1374" s="276"/>
      <c r="C1374" s="276"/>
      <c r="D1374" s="276"/>
      <c r="E1374" s="276"/>
      <c r="F1374" s="276"/>
      <c r="G1374" s="276"/>
      <c r="H1374" s="276"/>
      <c r="I1374" s="276"/>
      <c r="J1374" s="276"/>
      <c r="K1374" s="276"/>
      <c r="L1374" s="276"/>
      <c r="M1374" s="276"/>
      <c r="N1374" s="276"/>
      <c r="O1374" s="276"/>
      <c r="P1374" s="276"/>
      <c r="Q1374" s="276"/>
      <c r="R1374" s="276"/>
      <c r="S1374" s="276"/>
      <c r="T1374" s="276"/>
      <c r="U1374" s="276"/>
      <c r="V1374" s="276"/>
      <c r="W1374" s="276"/>
      <c r="X1374" s="276"/>
      <c r="Y1374" s="276"/>
    </row>
    <row r="1375" spans="1:25" x14ac:dyDescent="0.25">
      <c r="A1375" s="277"/>
      <c r="B1375" s="277"/>
      <c r="C1375" s="277"/>
      <c r="D1375" s="277"/>
      <c r="E1375" s="277"/>
      <c r="F1375" s="277"/>
      <c r="G1375" s="277"/>
      <c r="H1375" s="277"/>
      <c r="I1375" s="277"/>
      <c r="J1375" s="277"/>
      <c r="K1375" s="277"/>
      <c r="L1375" s="277"/>
      <c r="M1375" s="277"/>
      <c r="N1375" s="277"/>
      <c r="O1375" s="277"/>
      <c r="P1375" s="277"/>
      <c r="Q1375" s="277"/>
      <c r="R1375" s="277"/>
      <c r="S1375" s="277"/>
      <c r="T1375" s="277"/>
      <c r="U1375" s="277"/>
      <c r="V1375" s="277"/>
      <c r="W1375" s="277"/>
      <c r="X1375" s="277"/>
      <c r="Y1375" s="277"/>
    </row>
    <row r="1376" spans="1:25" ht="21.75" customHeight="1" x14ac:dyDescent="0.25">
      <c r="A1376" s="264" t="s">
        <v>15</v>
      </c>
      <c r="B1376" s="278" t="s">
        <v>46</v>
      </c>
      <c r="C1376" s="264" t="s">
        <v>47</v>
      </c>
      <c r="D1376" s="264"/>
      <c r="E1376" s="280" t="s">
        <v>18</v>
      </c>
      <c r="F1376" s="278" t="s">
        <v>20</v>
      </c>
      <c r="G1376" s="280" t="s">
        <v>48</v>
      </c>
      <c r="H1376" s="280" t="s">
        <v>22</v>
      </c>
      <c r="I1376" s="280"/>
      <c r="J1376" s="261" t="s">
        <v>23</v>
      </c>
      <c r="K1376" s="262"/>
      <c r="L1376" s="262"/>
      <c r="M1376" s="262"/>
      <c r="N1376" s="262"/>
      <c r="O1376" s="263"/>
      <c r="P1376" s="281" t="s">
        <v>49</v>
      </c>
      <c r="Q1376" s="282"/>
      <c r="R1376" s="283" t="s">
        <v>50</v>
      </c>
      <c r="S1376" s="283"/>
      <c r="T1376" s="284" t="s">
        <v>26</v>
      </c>
      <c r="U1376" s="221" t="s">
        <v>27</v>
      </c>
      <c r="V1376" s="221" t="s">
        <v>27</v>
      </c>
      <c r="W1376" s="221" t="s">
        <v>27</v>
      </c>
      <c r="X1376" s="346" t="s">
        <v>28</v>
      </c>
      <c r="Y1376" s="40"/>
    </row>
    <row r="1377" spans="1:25" ht="36" x14ac:dyDescent="0.25">
      <c r="A1377" s="264"/>
      <c r="B1377" s="279"/>
      <c r="C1377" s="264"/>
      <c r="D1377" s="264"/>
      <c r="E1377" s="280"/>
      <c r="F1377" s="279"/>
      <c r="G1377" s="280"/>
      <c r="H1377" s="9" t="s">
        <v>31</v>
      </c>
      <c r="I1377" s="10" t="s">
        <v>32</v>
      </c>
      <c r="J1377" s="269" t="s">
        <v>51</v>
      </c>
      <c r="K1377" s="270"/>
      <c r="L1377" s="286"/>
      <c r="M1377" s="269" t="s">
        <v>34</v>
      </c>
      <c r="N1377" s="270"/>
      <c r="O1377" s="286"/>
      <c r="P1377" s="27" t="s">
        <v>35</v>
      </c>
      <c r="Q1377" s="27" t="s">
        <v>36</v>
      </c>
      <c r="R1377" s="27" t="s">
        <v>123</v>
      </c>
      <c r="S1377" s="27" t="s">
        <v>124</v>
      </c>
      <c r="T1377" s="284"/>
      <c r="U1377" s="220" t="s">
        <v>37</v>
      </c>
      <c r="V1377" s="220" t="s">
        <v>38</v>
      </c>
      <c r="W1377" s="220" t="s">
        <v>39</v>
      </c>
      <c r="X1377" s="346"/>
      <c r="Y1377" s="40"/>
    </row>
    <row r="1378" spans="1:25" ht="24" x14ac:dyDescent="0.25">
      <c r="A1378" s="11"/>
      <c r="B1378" s="12"/>
      <c r="C1378" s="71"/>
      <c r="D1378" s="72"/>
      <c r="E1378" s="73"/>
      <c r="F1378" s="12"/>
      <c r="G1378" s="8"/>
      <c r="H1378" s="41"/>
      <c r="I1378" s="10"/>
      <c r="J1378" s="8" t="s">
        <v>40</v>
      </c>
      <c r="K1378" s="8" t="s">
        <v>41</v>
      </c>
      <c r="L1378" s="8" t="s">
        <v>42</v>
      </c>
      <c r="M1378" s="8" t="s">
        <v>40</v>
      </c>
      <c r="N1378" s="8" t="s">
        <v>41</v>
      </c>
      <c r="O1378" s="8" t="s">
        <v>42</v>
      </c>
      <c r="P1378" s="8"/>
      <c r="Q1378" s="8"/>
      <c r="R1378" s="8"/>
      <c r="S1378" s="8"/>
      <c r="T1378" s="8"/>
      <c r="U1378" s="14"/>
      <c r="V1378" s="14"/>
      <c r="W1378" s="14"/>
      <c r="X1378" s="13"/>
      <c r="Y1378" s="40"/>
    </row>
    <row r="1379" spans="1:25" ht="29.25" customHeight="1" x14ac:dyDescent="0.25">
      <c r="A1379" s="16">
        <v>1</v>
      </c>
      <c r="B1379" s="42" t="s">
        <v>75</v>
      </c>
      <c r="C1379" s="247" t="s">
        <v>224</v>
      </c>
      <c r="D1379" s="329"/>
      <c r="E1379" s="18" t="s">
        <v>229</v>
      </c>
      <c r="F1379" s="158" t="s">
        <v>54</v>
      </c>
      <c r="G1379" s="157" t="s">
        <v>54</v>
      </c>
      <c r="H1379" s="18">
        <v>9</v>
      </c>
      <c r="I1379" s="18">
        <v>9</v>
      </c>
      <c r="J1379" s="19">
        <v>56714.77</v>
      </c>
      <c r="K1379" s="19"/>
      <c r="L1379" s="19"/>
      <c r="M1379" s="19">
        <v>56714.77</v>
      </c>
      <c r="N1379" s="19"/>
      <c r="O1379" s="20"/>
      <c r="P1379" s="23">
        <f>IFERROR((I1379/H1379)*100,0)</f>
        <v>100</v>
      </c>
      <c r="Q1379" s="23">
        <f>IFERROR((M1379/J1379)*100,0)</f>
        <v>100</v>
      </c>
      <c r="R1379" s="21">
        <v>44470</v>
      </c>
      <c r="S1379" s="21">
        <v>44561</v>
      </c>
      <c r="T1379" s="22">
        <v>2204</v>
      </c>
      <c r="U1379" s="23">
        <f t="shared" ref="U1379" si="137">IFERROR((I1379/H1379)*100,0)</f>
        <v>100</v>
      </c>
      <c r="V1379" s="23">
        <f t="shared" ref="V1379" si="138">IFERROR((Q1379/P1379)*100,0)</f>
        <v>100</v>
      </c>
      <c r="W1379" s="23">
        <f t="shared" ref="W1379" si="139">IFERROR((M1379/J1379)*100,0)</f>
        <v>100</v>
      </c>
      <c r="X1379" s="24"/>
      <c r="Y1379" s="40"/>
    </row>
    <row r="1380" spans="1:25" x14ac:dyDescent="0.25">
      <c r="A1380" s="16">
        <v>2</v>
      </c>
      <c r="B1380" s="42" t="s">
        <v>75</v>
      </c>
      <c r="C1380" s="329" t="s">
        <v>225</v>
      </c>
      <c r="D1380" s="246"/>
      <c r="E1380" s="18" t="s">
        <v>229</v>
      </c>
      <c r="F1380" s="199" t="s">
        <v>54</v>
      </c>
      <c r="G1380" s="198" t="s">
        <v>54</v>
      </c>
      <c r="H1380" s="18">
        <v>12</v>
      </c>
      <c r="I1380" s="18">
        <v>12</v>
      </c>
      <c r="J1380" s="19">
        <v>56714.77</v>
      </c>
      <c r="K1380" s="19"/>
      <c r="L1380" s="19"/>
      <c r="M1380" s="19">
        <v>56714.77</v>
      </c>
      <c r="N1380" s="20"/>
      <c r="O1380" s="20"/>
      <c r="P1380" s="23">
        <f t="shared" ref="P1380:P1382" si="140">IFERROR((I1380/H1380)*100,0)</f>
        <v>100</v>
      </c>
      <c r="Q1380" s="23">
        <f t="shared" ref="Q1380:Q1382" si="141">IFERROR((M1380/J1380)*100,0)</f>
        <v>100</v>
      </c>
      <c r="R1380" s="21">
        <v>44470</v>
      </c>
      <c r="S1380" s="21">
        <v>44561</v>
      </c>
      <c r="T1380" s="22">
        <v>2204</v>
      </c>
      <c r="U1380" s="23">
        <f t="shared" ref="U1380:U1382" si="142">IFERROR((I1380/H1380)*100,0)</f>
        <v>100</v>
      </c>
      <c r="V1380" s="23">
        <f t="shared" ref="V1380:V1382" si="143">IFERROR((Q1380/P1380)*100,0)</f>
        <v>100</v>
      </c>
      <c r="W1380" s="23">
        <f t="shared" ref="W1380:W1382" si="144">IFERROR((M1380/J1380)*100,0)</f>
        <v>100</v>
      </c>
      <c r="X1380" s="24"/>
      <c r="Y1380" s="40"/>
    </row>
    <row r="1381" spans="1:25" x14ac:dyDescent="0.25">
      <c r="A1381" s="16">
        <v>3</v>
      </c>
      <c r="B1381" s="42" t="s">
        <v>75</v>
      </c>
      <c r="C1381" s="329" t="s">
        <v>226</v>
      </c>
      <c r="D1381" s="246"/>
      <c r="E1381" s="18" t="s">
        <v>229</v>
      </c>
      <c r="F1381" s="199" t="s">
        <v>54</v>
      </c>
      <c r="G1381" s="198" t="s">
        <v>54</v>
      </c>
      <c r="H1381" s="18">
        <v>92</v>
      </c>
      <c r="I1381" s="18">
        <v>92</v>
      </c>
      <c r="J1381" s="19">
        <v>56714.76</v>
      </c>
      <c r="K1381" s="19"/>
      <c r="L1381" s="19"/>
      <c r="M1381" s="19">
        <v>56714.76</v>
      </c>
      <c r="N1381" s="20"/>
      <c r="O1381" s="20"/>
      <c r="P1381" s="23">
        <f t="shared" si="140"/>
        <v>100</v>
      </c>
      <c r="Q1381" s="23">
        <f t="shared" si="141"/>
        <v>100</v>
      </c>
      <c r="R1381" s="21">
        <v>44470</v>
      </c>
      <c r="S1381" s="21">
        <v>44561</v>
      </c>
      <c r="T1381" s="22">
        <v>2204</v>
      </c>
      <c r="U1381" s="23">
        <f t="shared" si="142"/>
        <v>100</v>
      </c>
      <c r="V1381" s="23">
        <f t="shared" si="143"/>
        <v>100</v>
      </c>
      <c r="W1381" s="23">
        <f t="shared" si="144"/>
        <v>100</v>
      </c>
      <c r="X1381" s="24"/>
      <c r="Y1381" s="40"/>
    </row>
    <row r="1382" spans="1:25" ht="26.25" customHeight="1" x14ac:dyDescent="0.25">
      <c r="A1382" s="16">
        <v>4</v>
      </c>
      <c r="B1382" s="42" t="s">
        <v>75</v>
      </c>
      <c r="C1382" s="347" t="s">
        <v>227</v>
      </c>
      <c r="D1382" s="348"/>
      <c r="E1382" s="87" t="s">
        <v>228</v>
      </c>
      <c r="F1382" s="199" t="s">
        <v>54</v>
      </c>
      <c r="G1382" s="198" t="s">
        <v>54</v>
      </c>
      <c r="H1382" s="44">
        <v>58</v>
      </c>
      <c r="I1382" s="213">
        <v>58</v>
      </c>
      <c r="J1382" s="19">
        <v>56714.76</v>
      </c>
      <c r="K1382" s="19"/>
      <c r="L1382" s="19"/>
      <c r="M1382" s="19">
        <v>56714.76</v>
      </c>
      <c r="N1382" s="20"/>
      <c r="O1382" s="20"/>
      <c r="P1382" s="23">
        <f t="shared" si="140"/>
        <v>100</v>
      </c>
      <c r="Q1382" s="23">
        <f t="shared" si="141"/>
        <v>100</v>
      </c>
      <c r="R1382" s="21">
        <v>44470</v>
      </c>
      <c r="S1382" s="21">
        <v>44561</v>
      </c>
      <c r="T1382" s="22">
        <v>5600</v>
      </c>
      <c r="U1382" s="23">
        <f t="shared" si="142"/>
        <v>100</v>
      </c>
      <c r="V1382" s="23">
        <f t="shared" si="143"/>
        <v>100</v>
      </c>
      <c r="W1382" s="23">
        <f t="shared" si="144"/>
        <v>100</v>
      </c>
      <c r="X1382" s="24"/>
      <c r="Y1382" s="40"/>
    </row>
    <row r="1383" spans="1:25" x14ac:dyDescent="0.25">
      <c r="A1383" s="16"/>
      <c r="B1383" s="42"/>
      <c r="C1383" s="330"/>
      <c r="D1383" s="331"/>
      <c r="E1383" s="83"/>
      <c r="F1383" s="86"/>
      <c r="G1383" s="43"/>
      <c r="H1383" s="83"/>
      <c r="I1383" s="81"/>
      <c r="J1383" s="19"/>
      <c r="K1383" s="19"/>
      <c r="L1383" s="19"/>
      <c r="M1383" s="19"/>
      <c r="N1383" s="20"/>
      <c r="O1383" s="20"/>
      <c r="P1383" s="23"/>
      <c r="Q1383" s="23"/>
      <c r="R1383" s="21"/>
      <c r="S1383" s="21"/>
      <c r="T1383" s="22"/>
      <c r="U1383" s="23"/>
      <c r="V1383" s="23"/>
      <c r="W1383" s="23"/>
      <c r="X1383" s="24"/>
      <c r="Y1383" s="40"/>
    </row>
    <row r="1384" spans="1:25" x14ac:dyDescent="0.25">
      <c r="A1384" s="259" t="s">
        <v>44</v>
      </c>
      <c r="B1384" s="259"/>
      <c r="C1384" s="260"/>
      <c r="D1384" s="260"/>
      <c r="E1384" s="48"/>
      <c r="F1384" s="47"/>
      <c r="G1384" s="46"/>
      <c r="H1384" s="48"/>
      <c r="I1384" s="46"/>
      <c r="J1384" s="28">
        <f>J1383+J1380+J1379+J1381+J1382</f>
        <v>226859.06</v>
      </c>
      <c r="K1384" s="28"/>
      <c r="L1384" s="28"/>
      <c r="M1384" s="28">
        <f>M1383+M1380+M1379+M1381+M1382</f>
        <v>226859.06</v>
      </c>
      <c r="N1384" s="49"/>
      <c r="O1384" s="49"/>
      <c r="P1384" s="49"/>
      <c r="Q1384" s="49"/>
      <c r="R1384" s="49"/>
      <c r="S1384" s="49"/>
      <c r="T1384" s="49"/>
      <c r="U1384" s="49"/>
      <c r="V1384" s="49"/>
      <c r="W1384" s="49"/>
      <c r="X1384" s="49"/>
      <c r="Y1384" s="40"/>
    </row>
    <row r="1385" spans="1:25" x14ac:dyDescent="0.25">
      <c r="B1385" s="50"/>
      <c r="U1385" s="51"/>
      <c r="V1385" s="51"/>
      <c r="W1385" s="51"/>
      <c r="X1385" s="51"/>
      <c r="Y1385" s="52"/>
    </row>
    <row r="1386" spans="1:25" x14ac:dyDescent="0.25">
      <c r="B1386" s="84"/>
      <c r="U1386" s="51"/>
      <c r="V1386" s="51"/>
      <c r="W1386" s="51"/>
      <c r="X1386" s="51"/>
      <c r="Y1386" s="52"/>
    </row>
    <row r="1387" spans="1:25" ht="16.5" x14ac:dyDescent="0.3">
      <c r="A1387" s="53"/>
      <c r="B1387" s="84"/>
      <c r="D1387" s="261" t="s">
        <v>55</v>
      </c>
      <c r="E1387" s="262"/>
      <c r="F1387" s="262"/>
      <c r="G1387" s="262"/>
      <c r="H1387" s="262"/>
      <c r="I1387" s="262"/>
      <c r="J1387" s="262"/>
      <c r="K1387" s="262"/>
      <c r="L1387" s="262"/>
      <c r="M1387" s="262"/>
      <c r="N1387" s="262"/>
      <c r="O1387" s="262"/>
      <c r="P1387" s="262"/>
      <c r="Q1387" s="262"/>
      <c r="R1387" s="262"/>
      <c r="S1387" s="262"/>
      <c r="T1387" s="263"/>
    </row>
    <row r="1388" spans="1:25" ht="16.5" x14ac:dyDescent="0.3">
      <c r="A1388" s="53"/>
      <c r="B1388" s="84"/>
      <c r="D1388" s="264" t="s">
        <v>56</v>
      </c>
      <c r="E1388" s="264" t="s">
        <v>57</v>
      </c>
      <c r="F1388" s="264"/>
      <c r="G1388" s="264"/>
      <c r="H1388" s="261"/>
      <c r="I1388" s="265" t="s">
        <v>58</v>
      </c>
      <c r="J1388" s="262"/>
      <c r="K1388" s="266"/>
      <c r="L1388" s="265" t="s">
        <v>59</v>
      </c>
      <c r="M1388" s="262"/>
      <c r="N1388" s="262"/>
      <c r="O1388" s="267" t="s">
        <v>60</v>
      </c>
      <c r="P1388" s="267"/>
      <c r="Q1388" s="267"/>
      <c r="R1388" s="267"/>
      <c r="S1388" s="267"/>
      <c r="T1388" s="268"/>
    </row>
    <row r="1389" spans="1:25" x14ac:dyDescent="0.25">
      <c r="B1389" s="84"/>
      <c r="D1389" s="264"/>
      <c r="E1389" s="264" t="s">
        <v>61</v>
      </c>
      <c r="F1389" s="264"/>
      <c r="G1389" s="269" t="s">
        <v>62</v>
      </c>
      <c r="H1389" s="270"/>
      <c r="I1389" s="54" t="s">
        <v>61</v>
      </c>
      <c r="J1389" s="269" t="s">
        <v>62</v>
      </c>
      <c r="K1389" s="271"/>
      <c r="L1389" s="54" t="s">
        <v>61</v>
      </c>
      <c r="M1389" s="269" t="s">
        <v>62</v>
      </c>
      <c r="N1389" s="271"/>
      <c r="O1389" s="272" t="s">
        <v>16</v>
      </c>
      <c r="P1389" s="272"/>
      <c r="Q1389" s="272"/>
      <c r="R1389" s="55" t="s">
        <v>61</v>
      </c>
      <c r="S1389" s="273" t="s">
        <v>62</v>
      </c>
      <c r="T1389" s="273"/>
    </row>
    <row r="1390" spans="1:25" x14ac:dyDescent="0.25">
      <c r="B1390" s="84"/>
      <c r="D1390" s="56" t="s">
        <v>63</v>
      </c>
      <c r="E1390" s="228">
        <f t="shared" ref="E1390:E1399" si="145">COUNTIFS(G1363:G1366,"O",B1363:B1366,"AGUA Y SANEAMIENTO")</f>
        <v>0</v>
      </c>
      <c r="F1390" s="229"/>
      <c r="G1390" s="230">
        <f t="shared" ref="G1390:G1395" si="146">SUMIFS(N1356:N1363,G1356:G1363,"O",B1356:B1363,"AGUA Y SANEAMIENTO")</f>
        <v>0</v>
      </c>
      <c r="H1390" s="231"/>
      <c r="I1390" s="57">
        <f>COUNTIFS(G1354:G1357,"A",B1354:B1357,"AGUA Y SANEAMIENTO")</f>
        <v>0</v>
      </c>
      <c r="J1390" s="230">
        <f t="shared" ref="J1390:J1395" si="147">SUMIFS(N1356:N1363,G1356:G1363,"A",B1356:B1363,"AGUA Y SANEAMIENTO")</f>
        <v>0</v>
      </c>
      <c r="K1390" s="232"/>
      <c r="L1390" s="57">
        <f>COUNTIFS(G1354:G1357,"AC",B1354:B1357,"AGUA Y SANEAMIENTO")</f>
        <v>0</v>
      </c>
      <c r="M1390" s="230">
        <f>SUMIFS(N1357:N1364,G1357:G1364,"AC",B1357:B1364,"AGUA Y SANEAMIENTO")</f>
        <v>0</v>
      </c>
      <c r="N1390" s="232"/>
      <c r="O1390" s="246" t="s">
        <v>64</v>
      </c>
      <c r="P1390" s="247"/>
      <c r="Q1390" s="247"/>
      <c r="R1390" s="248">
        <f>COUNTIF(B1377:B1387,"FGP")</f>
        <v>4</v>
      </c>
      <c r="S1390" s="250">
        <f ca="1">SUMIF(B1377:B1387,"FGP",M1377:M1382)</f>
        <v>226859.06</v>
      </c>
      <c r="T1390" s="251"/>
    </row>
    <row r="1391" spans="1:25" x14ac:dyDescent="0.25">
      <c r="B1391" s="84"/>
      <c r="D1391" s="56" t="s">
        <v>65</v>
      </c>
      <c r="E1391" s="228">
        <f t="shared" si="145"/>
        <v>0</v>
      </c>
      <c r="F1391" s="229"/>
      <c r="G1391" s="230">
        <f t="shared" si="146"/>
        <v>0</v>
      </c>
      <c r="H1391" s="231"/>
      <c r="I1391" s="57">
        <f>COUNTIFS(G1354:G1357,"A",B1354:B1357,"EDUCACIÓN")</f>
        <v>0</v>
      </c>
      <c r="J1391" s="230">
        <f t="shared" si="147"/>
        <v>0</v>
      </c>
      <c r="K1391" s="232"/>
      <c r="L1391" s="57">
        <f>COUNTIFS(G1354:G1357,"AC",B1354:B1357,"EDUCACIÓN")</f>
        <v>0</v>
      </c>
      <c r="M1391" s="230">
        <f>SUMIFS(N1353:N1355,G1353:G1355,"AC",B1353:B1355,"AGUA Y SANEAMIENTO")</f>
        <v>0</v>
      </c>
      <c r="N1391" s="232"/>
      <c r="O1391" s="246"/>
      <c r="P1391" s="247"/>
      <c r="Q1391" s="247"/>
      <c r="R1391" s="274"/>
      <c r="S1391" s="254"/>
      <c r="T1391" s="255"/>
    </row>
    <row r="1392" spans="1:25" x14ac:dyDescent="0.25">
      <c r="D1392" s="58" t="s">
        <v>66</v>
      </c>
      <c r="E1392" s="228">
        <f t="shared" si="145"/>
        <v>0</v>
      </c>
      <c r="F1392" s="229"/>
      <c r="G1392" s="230">
        <f t="shared" si="146"/>
        <v>0</v>
      </c>
      <c r="H1392" s="231"/>
      <c r="I1392" s="57">
        <f>COUNTIFS(G1354:G1357,"A",B1354:B1357,"OTROS PROYECTOS")</f>
        <v>0</v>
      </c>
      <c r="J1392" s="230">
        <f t="shared" si="147"/>
        <v>0</v>
      </c>
      <c r="K1392" s="232"/>
      <c r="L1392" s="57">
        <f>COUNTIFS(G1354:G1357,"AC",B1354:B1357,"OTROS PROYECTOS")</f>
        <v>0</v>
      </c>
      <c r="M1392" s="230">
        <f>SUMIFS(N1353:N1356,G1353:G1356,"AC",B1353:B1356,"AGUA Y SANEAMIENTO")</f>
        <v>0</v>
      </c>
      <c r="N1392" s="232"/>
      <c r="O1392" s="246" t="s">
        <v>67</v>
      </c>
      <c r="P1392" s="247"/>
      <c r="Q1392" s="247"/>
      <c r="R1392" s="248">
        <f>COUNTIF(B1377:B1387,"FORTAMUN")</f>
        <v>0</v>
      </c>
      <c r="S1392" s="250">
        <f>SUMIF(B1377:B1387,"FORTAMUN",N1377:N1387)</f>
        <v>0</v>
      </c>
      <c r="T1392" s="251"/>
    </row>
    <row r="1393" spans="2:25" x14ac:dyDescent="0.25">
      <c r="D1393" s="58" t="s">
        <v>68</v>
      </c>
      <c r="E1393" s="228">
        <f t="shared" si="145"/>
        <v>0</v>
      </c>
      <c r="F1393" s="229"/>
      <c r="G1393" s="230">
        <f t="shared" si="146"/>
        <v>0</v>
      </c>
      <c r="H1393" s="231"/>
      <c r="I1393" s="57">
        <f>COUNTIFS(G1354:G1357,"A",B1354:B1357,"SALUD")</f>
        <v>0</v>
      </c>
      <c r="J1393" s="230">
        <f t="shared" si="147"/>
        <v>0</v>
      </c>
      <c r="K1393" s="232"/>
      <c r="L1393" s="57">
        <f>COUNTIFS(G1354:G1357,"AC",B1354:B1357,"SALUD")</f>
        <v>0</v>
      </c>
      <c r="M1393" s="230">
        <f>SUMIFS(N1353:N1357,G1353:G1357,"AC",B1353:B1357,"AGUA Y SANEAMIENTO")</f>
        <v>0</v>
      </c>
      <c r="N1393" s="232"/>
      <c r="O1393" s="246"/>
      <c r="P1393" s="247"/>
      <c r="Q1393" s="247"/>
      <c r="R1393" s="249"/>
      <c r="S1393" s="252"/>
      <c r="T1393" s="253"/>
    </row>
    <row r="1394" spans="2:25" x14ac:dyDescent="0.25">
      <c r="D1394" s="58" t="s">
        <v>69</v>
      </c>
      <c r="E1394" s="228">
        <f t="shared" si="145"/>
        <v>0</v>
      </c>
      <c r="F1394" s="229"/>
      <c r="G1394" s="230">
        <f t="shared" si="146"/>
        <v>0</v>
      </c>
      <c r="H1394" s="231"/>
      <c r="I1394" s="57">
        <f>COUNTIFS(G1354:G1357,"A",B1354:B1357,"URBANIZACIÓN")</f>
        <v>0</v>
      </c>
      <c r="J1394" s="230">
        <f t="shared" si="147"/>
        <v>0</v>
      </c>
      <c r="K1394" s="232"/>
      <c r="L1394" s="57">
        <f>COUNTIFS(G1354:G1357,"AC",B1354:B1357,"URBANIZACIÓN")</f>
        <v>0</v>
      </c>
      <c r="M1394" s="230">
        <f>SUMIFS(N1353:N1358,G1353:G1358,"AC",B1353:B1358,"AGUA Y SANEAMIENTO")</f>
        <v>0</v>
      </c>
      <c r="N1394" s="232"/>
      <c r="O1394" s="246"/>
      <c r="P1394" s="247"/>
      <c r="Q1394" s="247"/>
      <c r="R1394" s="249"/>
      <c r="S1394" s="254"/>
      <c r="T1394" s="255"/>
    </row>
    <row r="1395" spans="2:25" x14ac:dyDescent="0.25">
      <c r="D1395" s="58" t="s">
        <v>70</v>
      </c>
      <c r="E1395" s="228">
        <f t="shared" si="145"/>
        <v>0</v>
      </c>
      <c r="F1395" s="229"/>
      <c r="G1395" s="230">
        <f t="shared" si="146"/>
        <v>0</v>
      </c>
      <c r="H1395" s="231"/>
      <c r="I1395" s="57">
        <f>COUNTIFS(G1354:G1357,"A",B1354:B1357,"VIVIENDA")</f>
        <v>0</v>
      </c>
      <c r="J1395" s="230">
        <f t="shared" si="147"/>
        <v>0</v>
      </c>
      <c r="K1395" s="232"/>
      <c r="L1395" s="57">
        <f>COUNTIFS(G1354:G1357,"AC",B1354:B1357,"VIVIENDA")</f>
        <v>0</v>
      </c>
      <c r="M1395" s="230">
        <f>SUMIFS(N1353:N1363,G1353:G1363,"AC",B1353:B1363,"AGUA Y SANEAMIENTO")</f>
        <v>0</v>
      </c>
      <c r="N1395" s="232"/>
      <c r="O1395" s="243"/>
      <c r="P1395" s="244"/>
      <c r="Q1395" s="229"/>
      <c r="R1395" s="59"/>
      <c r="S1395" s="245"/>
      <c r="T1395" s="245"/>
    </row>
    <row r="1396" spans="2:25" x14ac:dyDescent="0.25">
      <c r="D1396" s="60" t="s">
        <v>71</v>
      </c>
      <c r="E1396" s="228">
        <f t="shared" si="145"/>
        <v>0</v>
      </c>
      <c r="F1396" s="229"/>
      <c r="G1396" s="230">
        <f>SUMIFS(N1363:N1369,G1363:G1369,"O",B1363:B1369,"AGUA Y SANEAMIENTO")</f>
        <v>0</v>
      </c>
      <c r="H1396" s="231"/>
      <c r="I1396" s="57">
        <f>COUNTIFS(G1354:G1357,"A",B1354:B1357,"PRODIM")</f>
        <v>0</v>
      </c>
      <c r="J1396" s="230">
        <f>SUMIFS(N1363:N1369,G1363:G1369,"A",B1363:B1369,"AGUA Y SANEAMIENTO")</f>
        <v>0</v>
      </c>
      <c r="K1396" s="232"/>
      <c r="L1396" s="57">
        <f>COUNTIFS(G1354:G1357,"AC",B1354:B1357,"PRODIM")</f>
        <v>0</v>
      </c>
      <c r="M1396" s="230">
        <f>SUMIFS(N1354:N1364,G1354:G1364,"AC",B1354:B1364,"AGUA Y SANEAMIENTO")</f>
        <v>0</v>
      </c>
      <c r="N1396" s="232"/>
      <c r="O1396" s="243"/>
      <c r="P1396" s="244"/>
      <c r="Q1396" s="229"/>
      <c r="R1396" s="59"/>
      <c r="S1396" s="245"/>
      <c r="T1396" s="245"/>
    </row>
    <row r="1397" spans="2:25" x14ac:dyDescent="0.25">
      <c r="D1397" s="60" t="s">
        <v>72</v>
      </c>
      <c r="E1397" s="228">
        <f t="shared" si="145"/>
        <v>0</v>
      </c>
      <c r="F1397" s="229"/>
      <c r="G1397" s="230">
        <f>SUMIFS(N1364:N1370,G1364:G1370,"O",B1364:B1370,"AGUA Y SANEAMIENTO")</f>
        <v>0</v>
      </c>
      <c r="H1397" s="231"/>
      <c r="I1397" s="57">
        <f>COUNTIFS(G1354:G1357,"A",B1354:B1357,"GASTOS INDIRECTOS")</f>
        <v>0</v>
      </c>
      <c r="J1397" s="230">
        <f>SUMIFS(N1364:N1370,G1364:G1370,"A",B1364:B1370,"AGUA Y SANEAMIENTO")</f>
        <v>0</v>
      </c>
      <c r="K1397" s="232"/>
      <c r="L1397" s="57">
        <f>COUNTIFS(G1354:G1357,"AC",B1354:B1357,"GASTOS INDIRECTOS")</f>
        <v>0</v>
      </c>
      <c r="M1397" s="230">
        <f>SUMIFS(N1355:N1365,G1355:G1365,"AC",B1355:B1365,"AGUA Y SANEAMIENTO")</f>
        <v>0</v>
      </c>
      <c r="N1397" s="232"/>
      <c r="O1397" s="243"/>
      <c r="P1397" s="244"/>
      <c r="Q1397" s="229"/>
      <c r="R1397" s="59"/>
      <c r="S1397" s="245"/>
      <c r="T1397" s="245"/>
    </row>
    <row r="1398" spans="2:25" ht="24" x14ac:dyDescent="0.25">
      <c r="D1398" s="61" t="s">
        <v>64</v>
      </c>
      <c r="E1398" s="228">
        <f t="shared" si="145"/>
        <v>0</v>
      </c>
      <c r="F1398" s="229"/>
      <c r="G1398" s="230">
        <f>SUMIFS(N1365:N1371,G1365:G1371,"O",B1365:B1371,"AGUA Y SANEAMIENTO")</f>
        <v>0</v>
      </c>
      <c r="H1398" s="231"/>
      <c r="I1398" s="57">
        <f>COUNTIFS(G1354:G1357,"A",B1354:B1357,"FGP")</f>
        <v>0</v>
      </c>
      <c r="J1398" s="230">
        <f>SUMIFS(N1365:N1371,G1365:G1371,"A",B1365:B1371,"AGUA Y SANEAMIENTO")</f>
        <v>0</v>
      </c>
      <c r="K1398" s="232"/>
      <c r="L1398" s="57">
        <f>COUNTIFS(G1354:G1357,"AC",B1354:B1357,"FGP")</f>
        <v>0</v>
      </c>
      <c r="M1398" s="230"/>
      <c r="N1398" s="232"/>
      <c r="O1398" s="243"/>
      <c r="P1398" s="244"/>
      <c r="Q1398" s="229"/>
      <c r="R1398" s="59"/>
      <c r="S1398" s="245"/>
      <c r="T1398" s="245"/>
    </row>
    <row r="1399" spans="2:25" ht="24.75" thickBot="1" x14ac:dyDescent="0.3">
      <c r="D1399" s="62" t="s">
        <v>67</v>
      </c>
      <c r="E1399" s="228">
        <f t="shared" si="145"/>
        <v>0</v>
      </c>
      <c r="F1399" s="229"/>
      <c r="G1399" s="230">
        <f>SUMIFS(N1366:N1372,G1366:G1372,"O",B1366:B1372,"AGUA Y SANEAMIENTO")</f>
        <v>0</v>
      </c>
      <c r="H1399" s="231"/>
      <c r="I1399" s="63">
        <f>COUNTIFS(G1354:G1357,"A",B1354:B1357,"FORTAMUN")</f>
        <v>0</v>
      </c>
      <c r="J1399" s="230">
        <f>SUMIFS(N1366:N1372,G1366:G1372,"A",B1366:B1372,"AGUA Y SANEAMIENTO")</f>
        <v>0</v>
      </c>
      <c r="K1399" s="232"/>
      <c r="L1399" s="63">
        <f>COUNTIFS(G1354:G1357,"AC",B1354:B1357,"FORTAMUN")</f>
        <v>0</v>
      </c>
      <c r="M1399" s="230">
        <f>SUMIFS(N1357:N1367,G1357:G1367,"AC",B1357:B1367,"AGUA Y SANEAMIENTO")</f>
        <v>0</v>
      </c>
      <c r="N1399" s="232"/>
      <c r="O1399" s="233"/>
      <c r="P1399" s="234"/>
      <c r="Q1399" s="235"/>
      <c r="R1399" s="64"/>
      <c r="S1399" s="236"/>
      <c r="T1399" s="236"/>
    </row>
    <row r="1400" spans="2:25" ht="15.75" thickBot="1" x14ac:dyDescent="0.3">
      <c r="D1400" s="65" t="s">
        <v>73</v>
      </c>
      <c r="E1400" s="237">
        <f>SUBTOTAL(9,E1390:F1399)</f>
        <v>0</v>
      </c>
      <c r="F1400" s="238"/>
      <c r="G1400" s="239">
        <f>SUBTOTAL(9,G1390:H1399)</f>
        <v>0</v>
      </c>
      <c r="H1400" s="240"/>
      <c r="I1400" s="66">
        <f>SUBTOTAL(9,I1390:I1399)</f>
        <v>0</v>
      </c>
      <c r="J1400" s="239">
        <f>SUBTOTAL(9,J1390:K1399)</f>
        <v>0</v>
      </c>
      <c r="K1400" s="240"/>
      <c r="L1400" s="67">
        <f>SUBTOTAL(9,L1390:L1399)</f>
        <v>0</v>
      </c>
      <c r="M1400" s="239">
        <f>SUBTOTAL(9,M1390:N1399)</f>
        <v>0</v>
      </c>
      <c r="N1400" s="240"/>
      <c r="O1400" s="67"/>
      <c r="P1400" s="68"/>
      <c r="Q1400" s="69"/>
      <c r="R1400" s="70">
        <f>SUBTOTAL(9,R1390:R1399)</f>
        <v>4</v>
      </c>
      <c r="S1400" s="239">
        <f ca="1">SUBTOTAL(9,S1390:T1399)</f>
        <v>226859.06</v>
      </c>
      <c r="T1400" s="240"/>
    </row>
    <row r="1402" spans="2:25" x14ac:dyDescent="0.25">
      <c r="B1402" s="39"/>
      <c r="C1402" s="39"/>
      <c r="D1402" s="39"/>
      <c r="E1402" s="39"/>
      <c r="F1402" s="39"/>
      <c r="G1402" s="39"/>
      <c r="H1402" s="39"/>
      <c r="I1402" s="39"/>
      <c r="J1402" s="39"/>
      <c r="K1402" s="39"/>
      <c r="L1402" s="39"/>
      <c r="M1402" s="39"/>
      <c r="N1402" s="39"/>
      <c r="O1402" s="39"/>
      <c r="P1402" s="39"/>
      <c r="Q1402" s="39"/>
      <c r="R1402" s="39"/>
      <c r="S1402" s="39"/>
      <c r="T1402" s="39"/>
      <c r="U1402" s="39"/>
      <c r="V1402" s="39"/>
      <c r="W1402" s="39"/>
      <c r="X1402" s="39"/>
      <c r="Y1402" s="39"/>
    </row>
    <row r="1403" spans="2:25" x14ac:dyDescent="0.25">
      <c r="B1403" s="39"/>
      <c r="C1403" s="39"/>
      <c r="D1403" s="39"/>
      <c r="E1403" s="39"/>
      <c r="F1403" s="39"/>
      <c r="G1403" s="39"/>
      <c r="H1403" s="39"/>
      <c r="I1403" s="39"/>
      <c r="J1403" s="39"/>
      <c r="K1403" s="39"/>
      <c r="L1403" s="39"/>
      <c r="M1403" s="39"/>
      <c r="N1403" s="39"/>
      <c r="O1403" s="39"/>
      <c r="P1403" s="39"/>
      <c r="Q1403" s="39"/>
      <c r="R1403" s="39"/>
      <c r="S1403" s="39"/>
      <c r="T1403" s="39"/>
      <c r="U1403" s="39"/>
      <c r="V1403" s="39"/>
      <c r="W1403" s="39"/>
      <c r="X1403" s="39"/>
      <c r="Y1403" s="39"/>
    </row>
    <row r="1404" spans="2:25" x14ac:dyDescent="0.25">
      <c r="B1404" s="136"/>
      <c r="C1404" s="241"/>
      <c r="D1404" s="241"/>
      <c r="E1404" s="146"/>
      <c r="F1404" s="146"/>
      <c r="G1404" s="146"/>
      <c r="H1404" s="359"/>
      <c r="I1404" s="242"/>
      <c r="J1404" s="242"/>
      <c r="K1404" s="242"/>
      <c r="L1404" s="242"/>
      <c r="M1404" s="142"/>
      <c r="N1404" s="142"/>
      <c r="O1404" s="242"/>
      <c r="P1404" s="242"/>
      <c r="Q1404" s="242"/>
      <c r="R1404" s="242"/>
      <c r="S1404" s="142"/>
      <c r="T1404" s="142"/>
      <c r="U1404" s="242"/>
      <c r="V1404" s="242"/>
      <c r="W1404" s="242"/>
      <c r="X1404" s="242"/>
      <c r="Y1404" s="242"/>
    </row>
    <row r="1405" spans="2:25" x14ac:dyDescent="0.25">
      <c r="B1405" s="136"/>
      <c r="C1405" s="225"/>
      <c r="D1405" s="225"/>
      <c r="E1405" s="225"/>
      <c r="F1405" s="225"/>
      <c r="G1405" s="225"/>
      <c r="H1405" s="360"/>
      <c r="I1405" s="138"/>
      <c r="J1405" s="138"/>
      <c r="K1405" s="138"/>
      <c r="L1405" s="138"/>
      <c r="M1405" s="138"/>
      <c r="N1405" s="137"/>
      <c r="O1405" s="138"/>
      <c r="P1405" s="138"/>
      <c r="Q1405" s="138"/>
      <c r="R1405" s="138"/>
      <c r="S1405" s="137"/>
      <c r="T1405" s="138"/>
      <c r="U1405" s="138"/>
      <c r="V1405" s="138"/>
      <c r="W1405" s="138"/>
      <c r="X1405" s="39"/>
      <c r="Y1405" s="39"/>
    </row>
    <row r="1406" spans="2:25" ht="15.75" x14ac:dyDescent="0.25">
      <c r="B1406" s="139"/>
      <c r="C1406" s="227"/>
      <c r="D1406" s="227"/>
      <c r="E1406" s="145"/>
      <c r="F1406" s="145"/>
      <c r="G1406" s="140"/>
      <c r="H1406" s="360"/>
      <c r="I1406" s="227"/>
      <c r="J1406" s="227"/>
      <c r="K1406" s="227"/>
      <c r="L1406" s="227"/>
      <c r="M1406" s="141"/>
      <c r="N1406" s="141"/>
      <c r="O1406" s="227"/>
      <c r="P1406" s="227"/>
      <c r="Q1406" s="227"/>
      <c r="R1406" s="227"/>
      <c r="S1406" s="142"/>
      <c r="T1406" s="141"/>
      <c r="U1406" s="227"/>
      <c r="V1406" s="227"/>
      <c r="W1406" s="227"/>
      <c r="X1406" s="227"/>
      <c r="Y1406" s="227"/>
    </row>
    <row r="1407" spans="2:25" ht="15.75" x14ac:dyDescent="0.25">
      <c r="B1407" s="139"/>
      <c r="C1407" s="227"/>
      <c r="D1407" s="227"/>
      <c r="E1407" s="145"/>
      <c r="F1407" s="145"/>
      <c r="G1407" s="145"/>
      <c r="H1407" s="360"/>
      <c r="I1407" s="227"/>
      <c r="J1407" s="227"/>
      <c r="K1407" s="227"/>
      <c r="L1407" s="227"/>
      <c r="M1407" s="141"/>
      <c r="N1407" s="141"/>
      <c r="O1407" s="227"/>
      <c r="P1407" s="227"/>
      <c r="Q1407" s="227"/>
      <c r="R1407" s="227"/>
      <c r="S1407" s="141"/>
      <c r="T1407" s="141"/>
      <c r="U1407" s="227"/>
      <c r="V1407" s="227"/>
      <c r="W1407" s="227"/>
      <c r="X1407" s="227"/>
      <c r="Y1407" s="227"/>
    </row>
    <row r="1408" spans="2:25" x14ac:dyDescent="0.25">
      <c r="B1408" s="39"/>
      <c r="C1408" s="39"/>
      <c r="D1408" s="39"/>
      <c r="E1408" s="39"/>
      <c r="F1408" s="39"/>
      <c r="G1408" s="39"/>
      <c r="H1408" s="39"/>
      <c r="I1408" s="39"/>
      <c r="J1408" s="39"/>
      <c r="K1408" s="39"/>
      <c r="L1408" s="39"/>
      <c r="M1408" s="39"/>
      <c r="N1408" s="39"/>
      <c r="O1408" s="39"/>
      <c r="P1408" s="39"/>
      <c r="Q1408" s="39"/>
      <c r="R1408" s="39"/>
      <c r="S1408" s="39"/>
      <c r="T1408" s="39"/>
      <c r="U1408" s="39"/>
      <c r="V1408" s="39"/>
      <c r="W1408" s="39"/>
      <c r="X1408" s="39"/>
      <c r="Y1408" s="39"/>
    </row>
    <row r="1409" spans="1:25" x14ac:dyDescent="0.25">
      <c r="B1409" s="39"/>
      <c r="C1409" s="39"/>
      <c r="D1409" s="39"/>
      <c r="E1409" s="39"/>
      <c r="F1409" s="39"/>
      <c r="G1409" s="39"/>
      <c r="H1409" s="39"/>
      <c r="I1409" s="39"/>
      <c r="J1409" s="39"/>
      <c r="K1409" s="39"/>
      <c r="L1409" s="39"/>
      <c r="M1409" s="39"/>
      <c r="N1409" s="39"/>
      <c r="O1409" s="39"/>
      <c r="P1409" s="39"/>
      <c r="Q1409" s="39"/>
      <c r="R1409" s="39"/>
      <c r="S1409" s="39"/>
      <c r="T1409" s="39"/>
      <c r="U1409" s="39"/>
      <c r="V1409" s="39"/>
      <c r="W1409" s="39"/>
      <c r="X1409" s="39"/>
      <c r="Y1409" s="39"/>
    </row>
    <row r="1410" spans="1:25" x14ac:dyDescent="0.25">
      <c r="B1410" s="39"/>
      <c r="C1410" s="39"/>
      <c r="D1410" s="39"/>
      <c r="E1410" s="39"/>
      <c r="F1410" s="39"/>
      <c r="G1410" s="39"/>
      <c r="H1410" s="39"/>
      <c r="I1410" s="39"/>
      <c r="J1410" s="39"/>
      <c r="K1410" s="39"/>
      <c r="L1410" s="39"/>
      <c r="M1410" s="39"/>
      <c r="N1410" s="39"/>
      <c r="O1410" s="39"/>
      <c r="P1410" s="39"/>
      <c r="Q1410" s="39"/>
      <c r="R1410" s="39"/>
      <c r="S1410" s="39"/>
      <c r="T1410" s="39"/>
      <c r="U1410" s="39"/>
      <c r="V1410" s="39"/>
      <c r="W1410" s="39"/>
      <c r="X1410" s="39"/>
      <c r="Y1410" s="39"/>
    </row>
    <row r="1412" spans="1:25" s="85" customFormat="1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1"/>
    </row>
    <row r="1413" spans="1:25" s="85" customFormat="1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1"/>
    </row>
    <row r="1414" spans="1:25" s="85" customFormat="1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1"/>
    </row>
    <row r="1415" spans="1:25" s="85" customFormat="1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1"/>
    </row>
    <row r="1416" spans="1:25" s="85" customFormat="1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1"/>
    </row>
    <row r="1417" spans="1:25" s="85" customFormat="1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1"/>
    </row>
    <row r="1418" spans="1:25" s="85" customFormat="1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1"/>
    </row>
    <row r="1419" spans="1:25" s="85" customFormat="1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1"/>
    </row>
    <row r="1420" spans="1:25" s="85" customFormat="1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1"/>
    </row>
    <row r="1421" spans="1:25" s="85" customFormat="1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1"/>
    </row>
    <row r="1422" spans="1:25" s="85" customFormat="1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1"/>
    </row>
    <row r="1423" spans="1:25" s="85" customFormat="1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1"/>
    </row>
    <row r="1424" spans="1:25" s="85" customFormat="1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1"/>
    </row>
    <row r="1425" spans="1:25" s="85" customFormat="1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1"/>
    </row>
    <row r="1426" spans="1:25" s="85" customFormat="1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1"/>
    </row>
    <row r="1427" spans="1:25" s="85" customFormat="1" ht="20.25" x14ac:dyDescent="0.25">
      <c r="A1427" s="311" t="s">
        <v>0</v>
      </c>
      <c r="B1427" s="312"/>
      <c r="C1427" s="312"/>
      <c r="D1427" s="312"/>
      <c r="E1427" s="312"/>
      <c r="F1427" s="312"/>
      <c r="G1427" s="312"/>
      <c r="H1427" s="312"/>
      <c r="I1427" s="312"/>
      <c r="J1427" s="312"/>
      <c r="K1427" s="312"/>
      <c r="L1427" s="312"/>
      <c r="M1427" s="312"/>
      <c r="N1427" s="312"/>
      <c r="O1427" s="312"/>
      <c r="P1427" s="312"/>
      <c r="Q1427" s="312"/>
      <c r="R1427" s="312"/>
      <c r="S1427" s="312"/>
      <c r="T1427" s="312"/>
      <c r="U1427" s="312"/>
      <c r="V1427" s="312"/>
      <c r="W1427" s="312"/>
      <c r="X1427" s="312"/>
      <c r="Y1427" s="313"/>
    </row>
    <row r="1428" spans="1:25" s="85" customFormat="1" x14ac:dyDescent="0.25">
      <c r="A1428" s="149"/>
      <c r="B1428" s="150"/>
      <c r="C1428" s="150"/>
      <c r="D1428" s="150"/>
      <c r="E1428" s="150"/>
      <c r="F1428" s="150"/>
      <c r="G1428" s="150"/>
      <c r="H1428" s="150"/>
      <c r="I1428" s="150"/>
      <c r="J1428" s="150"/>
      <c r="K1428" s="150"/>
      <c r="L1428" s="150"/>
      <c r="M1428" s="150"/>
      <c r="N1428" s="150"/>
      <c r="O1428" s="150"/>
      <c r="P1428" s="150"/>
      <c r="Q1428" s="150"/>
      <c r="R1428" s="150"/>
      <c r="S1428" s="150"/>
      <c r="T1428" s="150"/>
      <c r="U1428" s="150"/>
      <c r="V1428" s="150"/>
      <c r="W1428" s="150"/>
      <c r="X1428" s="150"/>
      <c r="Y1428" s="151"/>
    </row>
    <row r="1429" spans="1:25" s="85" customFormat="1" ht="15.75" x14ac:dyDescent="0.25">
      <c r="A1429" s="314" t="s">
        <v>286</v>
      </c>
      <c r="B1429" s="315"/>
      <c r="C1429" s="315"/>
      <c r="D1429" s="315"/>
      <c r="E1429" s="315"/>
      <c r="F1429" s="315"/>
      <c r="G1429" s="315"/>
      <c r="H1429" s="315"/>
      <c r="I1429" s="315"/>
      <c r="J1429" s="315"/>
      <c r="K1429" s="315"/>
      <c r="L1429" s="315"/>
      <c r="M1429" s="315"/>
      <c r="N1429" s="315"/>
      <c r="O1429" s="315"/>
      <c r="P1429" s="315"/>
      <c r="Q1429" s="315"/>
      <c r="R1429" s="315"/>
      <c r="S1429" s="315"/>
      <c r="T1429" s="315"/>
      <c r="U1429" s="315"/>
      <c r="V1429" s="315"/>
      <c r="W1429" s="315"/>
      <c r="X1429" s="315"/>
      <c r="Y1429" s="316"/>
    </row>
    <row r="1430" spans="1:25" s="85" customFormat="1" ht="15.75" x14ac:dyDescent="0.25">
      <c r="A1430" s="152"/>
      <c r="B1430" s="153"/>
      <c r="C1430" s="153"/>
      <c r="D1430" s="153"/>
      <c r="E1430" s="153"/>
      <c r="F1430" s="153"/>
      <c r="G1430" s="153"/>
      <c r="H1430" s="153"/>
      <c r="I1430" s="153"/>
      <c r="J1430" s="153"/>
      <c r="K1430" s="153"/>
      <c r="L1430" s="153"/>
      <c r="M1430" s="153"/>
      <c r="N1430" s="153"/>
      <c r="O1430" s="153"/>
      <c r="P1430" s="153"/>
      <c r="Q1430" s="153"/>
      <c r="R1430" s="153"/>
      <c r="S1430" s="153"/>
      <c r="T1430" s="153"/>
      <c r="U1430" s="153"/>
      <c r="V1430" s="153"/>
      <c r="W1430" s="153"/>
      <c r="X1430" s="317"/>
      <c r="Y1430" s="318"/>
    </row>
    <row r="1431" spans="1:25" s="85" customFormat="1" x14ac:dyDescent="0.25">
      <c r="A1431" s="319"/>
      <c r="B1431" s="320"/>
      <c r="C1431" s="320"/>
      <c r="D1431" s="320"/>
      <c r="E1431" s="320"/>
      <c r="F1431" s="320"/>
      <c r="G1431" s="320"/>
      <c r="H1431" s="320"/>
      <c r="I1431" s="320"/>
      <c r="J1431" s="320"/>
      <c r="K1431" s="320"/>
      <c r="L1431" s="320"/>
      <c r="M1431" s="320"/>
      <c r="N1431" s="320"/>
      <c r="O1431" s="148"/>
      <c r="P1431" s="148"/>
      <c r="Q1431" s="321" t="s">
        <v>197</v>
      </c>
      <c r="R1431" s="321"/>
      <c r="S1431" s="321"/>
      <c r="T1431" s="321"/>
      <c r="U1431" s="321"/>
      <c r="V1431" s="321"/>
      <c r="W1431" s="321"/>
      <c r="X1431" s="321"/>
      <c r="Y1431" s="322"/>
    </row>
    <row r="1432" spans="1:25" s="85" customFormat="1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1"/>
    </row>
    <row r="1434" spans="1:25" x14ac:dyDescent="0.25">
      <c r="A1434" s="287" t="s">
        <v>1</v>
      </c>
      <c r="B1434" s="287"/>
      <c r="C1434" s="323" t="s">
        <v>126</v>
      </c>
      <c r="D1434" s="324"/>
      <c r="E1434" s="324"/>
      <c r="F1434" s="324"/>
      <c r="G1434" s="324"/>
      <c r="H1434" s="324"/>
      <c r="I1434" s="324"/>
      <c r="J1434" s="324"/>
      <c r="K1434" s="324"/>
      <c r="L1434" s="324"/>
      <c r="M1434" s="324"/>
      <c r="N1434" s="324"/>
      <c r="O1434" s="324"/>
      <c r="P1434" s="324"/>
      <c r="Q1434" s="325"/>
      <c r="R1434" s="326" t="s">
        <v>2</v>
      </c>
      <c r="S1434" s="327"/>
      <c r="T1434" s="327"/>
      <c r="U1434" s="327"/>
      <c r="V1434" s="327"/>
      <c r="W1434" s="327"/>
      <c r="X1434" s="327"/>
      <c r="Y1434" s="328"/>
    </row>
    <row r="1435" spans="1:25" x14ac:dyDescent="0.25">
      <c r="A1435" s="287" t="s">
        <v>3</v>
      </c>
      <c r="B1435" s="287"/>
      <c r="C1435" s="288" t="s">
        <v>99</v>
      </c>
      <c r="D1435" s="289"/>
      <c r="E1435" s="289"/>
      <c r="F1435" s="289"/>
      <c r="G1435" s="289"/>
      <c r="H1435" s="289"/>
      <c r="I1435" s="289"/>
      <c r="J1435" s="289"/>
      <c r="K1435" s="289"/>
      <c r="L1435" s="289"/>
      <c r="M1435" s="289"/>
      <c r="N1435" s="289"/>
      <c r="O1435" s="289"/>
      <c r="P1435" s="289"/>
      <c r="Q1435" s="290"/>
      <c r="R1435" s="305" t="s">
        <v>4</v>
      </c>
      <c r="S1435" s="306"/>
      <c r="T1435" s="291" t="s">
        <v>93</v>
      </c>
      <c r="U1435" s="292"/>
      <c r="V1435" s="292"/>
      <c r="W1435" s="292"/>
      <c r="X1435" s="292"/>
      <c r="Y1435" s="293"/>
    </row>
    <row r="1436" spans="1:25" ht="15" customHeight="1" x14ac:dyDescent="0.25">
      <c r="A1436" s="287" t="s">
        <v>6</v>
      </c>
      <c r="B1436" s="287"/>
      <c r="C1436" s="288" t="s">
        <v>83</v>
      </c>
      <c r="D1436" s="289"/>
      <c r="E1436" s="289"/>
      <c r="F1436" s="289"/>
      <c r="G1436" s="289"/>
      <c r="H1436" s="289"/>
      <c r="I1436" s="289"/>
      <c r="J1436" s="289"/>
      <c r="K1436" s="289"/>
      <c r="L1436" s="289"/>
      <c r="M1436" s="289"/>
      <c r="N1436" s="289"/>
      <c r="O1436" s="289"/>
      <c r="P1436" s="289"/>
      <c r="Q1436" s="290"/>
      <c r="R1436" s="307" t="s">
        <v>7</v>
      </c>
      <c r="S1436" s="308"/>
      <c r="T1436" s="291" t="s">
        <v>101</v>
      </c>
      <c r="U1436" s="292"/>
      <c r="V1436" s="292"/>
      <c r="W1436" s="292"/>
      <c r="X1436" s="292"/>
      <c r="Y1436" s="293"/>
    </row>
    <row r="1437" spans="1:25" ht="15" customHeight="1" x14ac:dyDescent="0.25">
      <c r="A1437" s="332" t="s">
        <v>9</v>
      </c>
      <c r="B1437" s="332"/>
      <c r="C1437" s="288" t="s">
        <v>233</v>
      </c>
      <c r="D1437" s="289"/>
      <c r="E1437" s="289"/>
      <c r="F1437" s="289"/>
      <c r="G1437" s="289"/>
      <c r="H1437" s="289"/>
      <c r="I1437" s="289"/>
      <c r="J1437" s="289"/>
      <c r="K1437" s="289"/>
      <c r="L1437" s="289"/>
      <c r="M1437" s="289"/>
      <c r="N1437" s="289"/>
      <c r="O1437" s="289"/>
      <c r="P1437" s="289"/>
      <c r="Q1437" s="290"/>
      <c r="R1437" s="307" t="s">
        <v>10</v>
      </c>
      <c r="S1437" s="308"/>
      <c r="T1437" s="291" t="s">
        <v>102</v>
      </c>
      <c r="U1437" s="292"/>
      <c r="V1437" s="292"/>
      <c r="W1437" s="292"/>
      <c r="X1437" s="292"/>
      <c r="Y1437" s="293"/>
    </row>
    <row r="1438" spans="1:25" ht="16.5" customHeight="1" x14ac:dyDescent="0.25">
      <c r="A1438" s="287" t="s">
        <v>11</v>
      </c>
      <c r="B1438" s="287"/>
      <c r="C1438" s="333" t="s">
        <v>167</v>
      </c>
      <c r="D1438" s="334"/>
      <c r="E1438" s="334"/>
      <c r="F1438" s="334"/>
      <c r="G1438" s="334"/>
      <c r="H1438" s="334"/>
      <c r="I1438" s="334"/>
      <c r="J1438" s="334"/>
      <c r="K1438" s="334"/>
      <c r="L1438" s="334"/>
      <c r="M1438" s="334"/>
      <c r="N1438" s="334"/>
      <c r="O1438" s="334"/>
      <c r="P1438" s="334"/>
      <c r="Q1438" s="335"/>
      <c r="R1438" s="3" t="s">
        <v>12</v>
      </c>
      <c r="S1438" s="4"/>
      <c r="T1438" s="291" t="s">
        <v>271</v>
      </c>
      <c r="U1438" s="292"/>
      <c r="V1438" s="292"/>
      <c r="W1438" s="292"/>
      <c r="X1438" s="292"/>
      <c r="Y1438" s="293"/>
    </row>
    <row r="1439" spans="1:25" x14ac:dyDescent="0.25">
      <c r="A1439" s="294" t="s">
        <v>13</v>
      </c>
      <c r="B1439" s="294"/>
      <c r="C1439" s="288" t="s">
        <v>100</v>
      </c>
      <c r="D1439" s="289"/>
      <c r="E1439" s="289"/>
      <c r="F1439" s="289"/>
      <c r="G1439" s="289"/>
      <c r="H1439" s="289"/>
      <c r="I1439" s="289"/>
      <c r="J1439" s="289"/>
      <c r="K1439" s="289"/>
      <c r="L1439" s="289"/>
      <c r="M1439" s="289"/>
      <c r="N1439" s="289"/>
      <c r="O1439" s="289"/>
      <c r="P1439" s="289"/>
      <c r="Q1439" s="290"/>
      <c r="R1439" s="295" t="s">
        <v>14</v>
      </c>
      <c r="S1439" s="296"/>
      <c r="T1439" s="297" t="s">
        <v>273</v>
      </c>
      <c r="U1439" s="298"/>
      <c r="V1439" s="298"/>
      <c r="W1439" s="298"/>
      <c r="X1439" s="298"/>
      <c r="Y1439" s="299"/>
    </row>
    <row r="1440" spans="1:25" x14ac:dyDescent="0.25">
      <c r="A1440" s="5"/>
      <c r="B1440" s="5"/>
      <c r="C1440" s="5"/>
      <c r="D1440" s="5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  <c r="S1440" s="5"/>
      <c r="T1440" s="5"/>
      <c r="U1440" s="5"/>
      <c r="V1440" s="5"/>
      <c r="W1440" s="5"/>
      <c r="X1440" s="5"/>
      <c r="Y1440" s="5"/>
    </row>
    <row r="1441" spans="1:25" ht="29.25" customHeight="1" x14ac:dyDescent="0.25">
      <c r="A1441" s="264" t="s">
        <v>15</v>
      </c>
      <c r="B1441" s="261" t="s">
        <v>16</v>
      </c>
      <c r="C1441" s="263"/>
      <c r="D1441" s="278" t="s">
        <v>17</v>
      </c>
      <c r="E1441" s="280" t="s">
        <v>18</v>
      </c>
      <c r="F1441" s="300" t="s">
        <v>19</v>
      </c>
      <c r="G1441" s="278" t="s">
        <v>20</v>
      </c>
      <c r="H1441" s="280" t="s">
        <v>21</v>
      </c>
      <c r="I1441" s="280" t="s">
        <v>22</v>
      </c>
      <c r="J1441" s="280"/>
      <c r="K1441" s="261" t="s">
        <v>23</v>
      </c>
      <c r="L1441" s="262"/>
      <c r="M1441" s="262"/>
      <c r="N1441" s="262"/>
      <c r="O1441" s="262"/>
      <c r="P1441" s="263"/>
      <c r="Q1441" s="284" t="s">
        <v>24</v>
      </c>
      <c r="R1441" s="284"/>
      <c r="S1441" s="284" t="s">
        <v>25</v>
      </c>
      <c r="T1441" s="284"/>
      <c r="U1441" s="301" t="s">
        <v>26</v>
      </c>
      <c r="V1441" s="221" t="s">
        <v>27</v>
      </c>
      <c r="W1441" s="221" t="s">
        <v>27</v>
      </c>
      <c r="X1441" s="221" t="s">
        <v>27</v>
      </c>
      <c r="Y1441" s="303" t="s">
        <v>28</v>
      </c>
    </row>
    <row r="1442" spans="1:25" ht="24" x14ac:dyDescent="0.25">
      <c r="A1442" s="264"/>
      <c r="B1442" s="111" t="s">
        <v>29</v>
      </c>
      <c r="C1442" s="111" t="s">
        <v>30</v>
      </c>
      <c r="D1442" s="279"/>
      <c r="E1442" s="280"/>
      <c r="F1442" s="300"/>
      <c r="G1442" s="279"/>
      <c r="H1442" s="280"/>
      <c r="I1442" s="108" t="s">
        <v>31</v>
      </c>
      <c r="J1442" s="10" t="s">
        <v>32</v>
      </c>
      <c r="K1442" s="269" t="s">
        <v>33</v>
      </c>
      <c r="L1442" s="270"/>
      <c r="M1442" s="286"/>
      <c r="N1442" s="269" t="s">
        <v>34</v>
      </c>
      <c r="O1442" s="270"/>
      <c r="P1442" s="286"/>
      <c r="Q1442" s="27" t="s">
        <v>35</v>
      </c>
      <c r="R1442" s="27" t="s">
        <v>36</v>
      </c>
      <c r="S1442" s="27" t="s">
        <v>123</v>
      </c>
      <c r="T1442" s="27" t="s">
        <v>124</v>
      </c>
      <c r="U1442" s="302"/>
      <c r="V1442" s="220" t="s">
        <v>37</v>
      </c>
      <c r="W1442" s="220" t="s">
        <v>38</v>
      </c>
      <c r="X1442" s="220" t="s">
        <v>39</v>
      </c>
      <c r="Y1442" s="304"/>
    </row>
    <row r="1443" spans="1:25" ht="24" x14ac:dyDescent="0.25">
      <c r="A1443" s="110"/>
      <c r="B1443" s="111"/>
      <c r="C1443" s="111"/>
      <c r="D1443" s="114"/>
      <c r="E1443" s="111"/>
      <c r="F1443" s="112"/>
      <c r="G1443" s="114"/>
      <c r="H1443" s="111"/>
      <c r="I1443" s="108"/>
      <c r="J1443" s="10"/>
      <c r="K1443" s="111" t="s">
        <v>40</v>
      </c>
      <c r="L1443" s="111" t="s">
        <v>41</v>
      </c>
      <c r="M1443" s="111" t="s">
        <v>42</v>
      </c>
      <c r="N1443" s="111" t="s">
        <v>40</v>
      </c>
      <c r="O1443" s="111" t="s">
        <v>41</v>
      </c>
      <c r="P1443" s="111" t="s">
        <v>42</v>
      </c>
      <c r="Q1443" s="111"/>
      <c r="R1443" s="111"/>
      <c r="S1443" s="111"/>
      <c r="T1443" s="111"/>
      <c r="U1443" s="114"/>
      <c r="V1443" s="14"/>
      <c r="W1443" s="14"/>
      <c r="X1443" s="14"/>
      <c r="Y1443" s="115"/>
    </row>
    <row r="1444" spans="1:25" s="85" customFormat="1" x14ac:dyDescent="0.25">
      <c r="A1444" s="16">
        <v>1</v>
      </c>
      <c r="B1444" s="16"/>
      <c r="C1444" s="17"/>
      <c r="D1444" s="17"/>
      <c r="E1444" s="17"/>
      <c r="F1444" s="18"/>
      <c r="G1444" s="16"/>
      <c r="H1444" s="18"/>
      <c r="I1444" s="18"/>
      <c r="J1444" s="18"/>
      <c r="K1444" s="19"/>
      <c r="L1444" s="19"/>
      <c r="M1444" s="19"/>
      <c r="N1444" s="19"/>
      <c r="O1444" s="19"/>
      <c r="P1444" s="19"/>
      <c r="Q1444" s="20"/>
      <c r="R1444" s="16"/>
      <c r="S1444" s="21"/>
      <c r="T1444" s="21"/>
      <c r="U1444" s="22"/>
      <c r="V1444" s="23">
        <f>IFERROR((J1444/I1444)*100,0)</f>
        <v>0</v>
      </c>
      <c r="W1444" s="23">
        <f>IFERROR((S1444/T1444)*100,0)</f>
        <v>0</v>
      </c>
      <c r="X1444" s="23">
        <f>IFERROR(((N1444+O1444+P1444)/(K1444+L1444+M1444))*100,0)</f>
        <v>0</v>
      </c>
      <c r="Y1444" s="24"/>
    </row>
    <row r="1445" spans="1:25" s="85" customFormat="1" x14ac:dyDescent="0.25">
      <c r="A1445" s="16">
        <v>2</v>
      </c>
      <c r="B1445" s="16"/>
      <c r="C1445" s="17"/>
      <c r="D1445" s="17"/>
      <c r="E1445" s="17"/>
      <c r="F1445" s="18"/>
      <c r="G1445" s="16"/>
      <c r="H1445" s="18"/>
      <c r="I1445" s="18"/>
      <c r="J1445" s="18"/>
      <c r="K1445" s="19"/>
      <c r="L1445" s="19"/>
      <c r="M1445" s="19"/>
      <c r="N1445" s="19"/>
      <c r="O1445" s="19"/>
      <c r="P1445" s="19"/>
      <c r="Q1445" s="20"/>
      <c r="R1445" s="16"/>
      <c r="S1445" s="21"/>
      <c r="T1445" s="21"/>
      <c r="U1445" s="22"/>
      <c r="V1445" s="23">
        <f>IFERROR((J1445/I1445)*100,0)</f>
        <v>0</v>
      </c>
      <c r="W1445" s="23">
        <f>IFERROR((S1445/T1445)*100,0)</f>
        <v>0</v>
      </c>
      <c r="X1445" s="23">
        <f>IFERROR(((N1445+O1445+P1445)/(K1445+L1445+M1445))*100,0)</f>
        <v>0</v>
      </c>
      <c r="Y1445" s="24"/>
    </row>
    <row r="1446" spans="1:25" s="85" customFormat="1" x14ac:dyDescent="0.25">
      <c r="A1446" s="16">
        <v>3</v>
      </c>
      <c r="B1446" s="16"/>
      <c r="C1446" s="17"/>
      <c r="D1446" s="17"/>
      <c r="E1446" s="17"/>
      <c r="F1446" s="18"/>
      <c r="G1446" s="16"/>
      <c r="H1446" s="18"/>
      <c r="I1446" s="18"/>
      <c r="J1446" s="18"/>
      <c r="K1446" s="19"/>
      <c r="L1446" s="19"/>
      <c r="M1446" s="19"/>
      <c r="N1446" s="19"/>
      <c r="O1446" s="19"/>
      <c r="P1446" s="19"/>
      <c r="Q1446" s="20"/>
      <c r="R1446" s="16"/>
      <c r="S1446" s="21"/>
      <c r="T1446" s="21"/>
      <c r="U1446" s="22"/>
      <c r="V1446" s="23">
        <f>IFERROR((J1446/I1446)*100,0)</f>
        <v>0</v>
      </c>
      <c r="W1446" s="23">
        <f>IFERROR((S1446/T1446)*100,0)</f>
        <v>0</v>
      </c>
      <c r="X1446" s="23">
        <f>IFERROR(((N1446+O1446+P1446)/(K1446+L1446+M1446))*100,0)</f>
        <v>0</v>
      </c>
      <c r="Y1446" s="24"/>
    </row>
    <row r="1447" spans="1:25" s="85" customFormat="1" x14ac:dyDescent="0.25">
      <c r="A1447" s="25"/>
      <c r="B1447" s="25"/>
      <c r="C1447" s="26"/>
      <c r="D1447" s="111" t="s">
        <v>43</v>
      </c>
      <c r="E1447" s="111"/>
      <c r="F1447" s="27"/>
      <c r="G1447" s="25"/>
      <c r="H1447" s="27"/>
      <c r="I1447" s="27"/>
      <c r="J1447" s="27"/>
      <c r="K1447" s="28">
        <f t="shared" ref="K1447:P1447" si="148">K1444+K1445+K1446</f>
        <v>0</v>
      </c>
      <c r="L1447" s="28">
        <f t="shared" si="148"/>
        <v>0</v>
      </c>
      <c r="M1447" s="28">
        <f t="shared" si="148"/>
        <v>0</v>
      </c>
      <c r="N1447" s="28">
        <f t="shared" si="148"/>
        <v>0</v>
      </c>
      <c r="O1447" s="28">
        <f t="shared" si="148"/>
        <v>0</v>
      </c>
      <c r="P1447" s="28">
        <f t="shared" si="148"/>
        <v>0</v>
      </c>
      <c r="Q1447" s="29"/>
      <c r="R1447" s="25"/>
      <c r="S1447" s="30"/>
      <c r="T1447" s="30"/>
      <c r="U1447" s="31"/>
      <c r="V1447" s="31">
        <v>0</v>
      </c>
      <c r="W1447" s="31">
        <v>0</v>
      </c>
      <c r="X1447" s="31">
        <v>0</v>
      </c>
      <c r="Y1447" s="25"/>
    </row>
    <row r="1448" spans="1:25" s="85" customFormat="1" x14ac:dyDescent="0.25">
      <c r="A1448" s="16">
        <v>4</v>
      </c>
      <c r="B1448" s="16"/>
      <c r="C1448" s="17"/>
      <c r="D1448" s="17"/>
      <c r="E1448" s="17"/>
      <c r="F1448" s="18"/>
      <c r="G1448" s="16"/>
      <c r="H1448" s="18"/>
      <c r="I1448" s="18"/>
      <c r="J1448" s="18"/>
      <c r="K1448" s="19"/>
      <c r="L1448" s="19"/>
      <c r="M1448" s="19"/>
      <c r="N1448" s="19"/>
      <c r="O1448" s="19"/>
      <c r="P1448" s="19"/>
      <c r="Q1448" s="20"/>
      <c r="R1448" s="16"/>
      <c r="S1448" s="21"/>
      <c r="T1448" s="21"/>
      <c r="U1448" s="22"/>
      <c r="V1448" s="23">
        <f>IFERROR((J1448/I1448)*100,0)</f>
        <v>0</v>
      </c>
      <c r="W1448" s="23">
        <f>IFERROR((S1448/T1448)*100,0)</f>
        <v>0</v>
      </c>
      <c r="X1448" s="23">
        <f>IFERROR(((N1448+O1448+P1448)/(K1448+L1448+M1448))*100,0)</f>
        <v>0</v>
      </c>
      <c r="Y1448" s="24"/>
    </row>
    <row r="1449" spans="1:25" s="85" customFormat="1" x14ac:dyDescent="0.25">
      <c r="A1449" s="16">
        <v>5</v>
      </c>
      <c r="B1449" s="16"/>
      <c r="C1449" s="16"/>
      <c r="D1449" s="17"/>
      <c r="E1449" s="17"/>
      <c r="F1449" s="18"/>
      <c r="G1449" s="16"/>
      <c r="H1449" s="18"/>
      <c r="I1449" s="18"/>
      <c r="J1449" s="18"/>
      <c r="K1449" s="19"/>
      <c r="L1449" s="19"/>
      <c r="M1449" s="19"/>
      <c r="N1449" s="19"/>
      <c r="O1449" s="19"/>
      <c r="P1449" s="19"/>
      <c r="Q1449" s="20"/>
      <c r="R1449" s="16"/>
      <c r="S1449" s="21"/>
      <c r="T1449" s="16"/>
      <c r="U1449" s="16"/>
      <c r="V1449" s="23">
        <f>IFERROR((J1449/I1449)*100,0)</f>
        <v>0</v>
      </c>
      <c r="W1449" s="23">
        <f>IFERROR((S1449/T1449)*100,0)</f>
        <v>0</v>
      </c>
      <c r="X1449" s="23">
        <f>IFERROR(((N1449+O1449+P1449)/(K1449+L1449+M1449))*100,0)</f>
        <v>0</v>
      </c>
      <c r="Y1449" s="24"/>
    </row>
    <row r="1450" spans="1:25" s="85" customFormat="1" x14ac:dyDescent="0.25">
      <c r="A1450" s="16">
        <v>6</v>
      </c>
      <c r="B1450" s="16"/>
      <c r="C1450" s="16"/>
      <c r="D1450" s="17"/>
      <c r="E1450" s="17"/>
      <c r="F1450" s="18"/>
      <c r="G1450" s="16"/>
      <c r="H1450" s="18"/>
      <c r="I1450" s="18"/>
      <c r="J1450" s="18"/>
      <c r="K1450" s="19"/>
      <c r="L1450" s="19"/>
      <c r="M1450" s="19"/>
      <c r="N1450" s="19"/>
      <c r="O1450" s="19"/>
      <c r="P1450" s="19"/>
      <c r="Q1450" s="32"/>
      <c r="R1450" s="33"/>
      <c r="S1450" s="34"/>
      <c r="T1450" s="34"/>
      <c r="U1450" s="35"/>
      <c r="V1450" s="23">
        <f>IFERROR((J1450/I1450)*100,0)</f>
        <v>0</v>
      </c>
      <c r="W1450" s="23">
        <f>IFERROR((S1450/T1450)*100,0)</f>
        <v>0</v>
      </c>
      <c r="X1450" s="23">
        <f>IFERROR(((N1450+O1450+P1450)/(K1450+L1450+M1450))*100,0)</f>
        <v>0</v>
      </c>
      <c r="Y1450" s="24"/>
    </row>
    <row r="1451" spans="1:25" s="85" customFormat="1" x14ac:dyDescent="0.25">
      <c r="A1451" s="25"/>
      <c r="B1451" s="25"/>
      <c r="C1451" s="25"/>
      <c r="D1451" s="111" t="s">
        <v>43</v>
      </c>
      <c r="E1451" s="111"/>
      <c r="F1451" s="27"/>
      <c r="G1451" s="25"/>
      <c r="H1451" s="27"/>
      <c r="I1451" s="27"/>
      <c r="J1451" s="27"/>
      <c r="K1451" s="28">
        <f t="shared" ref="K1451:P1451" si="149">K1448+K1449+K1450</f>
        <v>0</v>
      </c>
      <c r="L1451" s="28">
        <f t="shared" si="149"/>
        <v>0</v>
      </c>
      <c r="M1451" s="28">
        <f t="shared" si="149"/>
        <v>0</v>
      </c>
      <c r="N1451" s="28">
        <f t="shared" si="149"/>
        <v>0</v>
      </c>
      <c r="O1451" s="28">
        <f t="shared" si="149"/>
        <v>0</v>
      </c>
      <c r="P1451" s="28">
        <f t="shared" si="149"/>
        <v>0</v>
      </c>
      <c r="Q1451" s="32"/>
      <c r="R1451" s="33"/>
      <c r="S1451" s="34"/>
      <c r="T1451" s="34"/>
      <c r="U1451" s="35"/>
      <c r="V1451" s="23">
        <f>IFERROR((J1451/I1451)*100,0)</f>
        <v>0</v>
      </c>
      <c r="W1451" s="23">
        <f>IFERROR((S1451/T1451)*100,0)</f>
        <v>0</v>
      </c>
      <c r="X1451" s="23">
        <f>IFERROR(((N1451+O1451+P1451)/(K1451+L1451+M1451))*100,0)</f>
        <v>0</v>
      </c>
      <c r="Y1451" s="24"/>
    </row>
    <row r="1452" spans="1:25" s="85" customFormat="1" x14ac:dyDescent="0.25">
      <c r="A1452" s="259" t="s">
        <v>44</v>
      </c>
      <c r="B1452" s="259"/>
      <c r="C1452" s="259"/>
      <c r="D1452" s="259"/>
      <c r="E1452" s="259"/>
      <c r="F1452" s="259"/>
      <c r="G1452" s="259"/>
      <c r="H1452" s="259"/>
      <c r="I1452" s="109"/>
      <c r="J1452" s="109"/>
      <c r="K1452" s="37">
        <f t="shared" ref="K1452:P1452" si="150">K1447+K1451</f>
        <v>0</v>
      </c>
      <c r="L1452" s="37">
        <f t="shared" si="150"/>
        <v>0</v>
      </c>
      <c r="M1452" s="37">
        <f t="shared" si="150"/>
        <v>0</v>
      </c>
      <c r="N1452" s="37">
        <f t="shared" si="150"/>
        <v>0</v>
      </c>
      <c r="O1452" s="37">
        <f t="shared" si="150"/>
        <v>0</v>
      </c>
      <c r="P1452" s="37">
        <f t="shared" si="150"/>
        <v>0</v>
      </c>
      <c r="Q1452" s="275"/>
      <c r="R1452" s="275"/>
      <c r="S1452" s="275"/>
      <c r="T1452" s="275"/>
      <c r="U1452" s="275"/>
      <c r="V1452" s="275"/>
      <c r="W1452" s="275"/>
      <c r="X1452" s="275"/>
      <c r="Y1452" s="275"/>
    </row>
    <row r="1453" spans="1:25" s="85" customFormat="1" x14ac:dyDescent="0.25">
      <c r="A1453" s="38"/>
      <c r="B1453" s="38"/>
      <c r="C1453" s="38"/>
      <c r="D1453" s="38"/>
      <c r="E1453" s="38"/>
      <c r="F1453" s="38"/>
      <c r="G1453" s="38"/>
      <c r="H1453" s="38"/>
      <c r="I1453" s="38"/>
      <c r="J1453" s="38"/>
      <c r="K1453" s="38"/>
      <c r="L1453" s="39"/>
      <c r="M1453" s="39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1"/>
    </row>
    <row r="1454" spans="1:25" s="85" customFormat="1" x14ac:dyDescent="0.25">
      <c r="A1454" s="39"/>
      <c r="B1454" s="39"/>
      <c r="C1454" s="39"/>
      <c r="D1454" s="39"/>
      <c r="E1454" s="39"/>
      <c r="F1454" s="39"/>
      <c r="G1454" s="39"/>
      <c r="H1454" s="39"/>
      <c r="I1454" s="39"/>
      <c r="J1454" s="39"/>
      <c r="K1454" s="39"/>
      <c r="L1454" s="39"/>
      <c r="M1454" s="39"/>
      <c r="N1454" s="39"/>
      <c r="O1454" s="39"/>
      <c r="P1454" s="39"/>
      <c r="Q1454" s="1"/>
      <c r="R1454" s="1"/>
      <c r="S1454" s="1"/>
      <c r="T1454" s="1"/>
      <c r="U1454" s="1"/>
      <c r="V1454" s="1"/>
      <c r="W1454" s="1"/>
      <c r="X1454" s="1"/>
      <c r="Y1454" s="1"/>
    </row>
    <row r="1455" spans="1:25" s="85" customFormat="1" x14ac:dyDescent="0.25">
      <c r="A1455" s="276" t="s">
        <v>45</v>
      </c>
      <c r="B1455" s="276"/>
      <c r="C1455" s="276"/>
      <c r="D1455" s="276"/>
      <c r="E1455" s="276"/>
      <c r="F1455" s="276"/>
      <c r="G1455" s="276"/>
      <c r="H1455" s="276"/>
      <c r="I1455" s="276"/>
      <c r="J1455" s="276"/>
      <c r="K1455" s="276"/>
      <c r="L1455" s="276"/>
      <c r="M1455" s="276"/>
      <c r="N1455" s="276"/>
      <c r="O1455" s="276"/>
      <c r="P1455" s="276"/>
      <c r="Q1455" s="276"/>
      <c r="R1455" s="276"/>
      <c r="S1455" s="276"/>
      <c r="T1455" s="276"/>
      <c r="U1455" s="276"/>
      <c r="V1455" s="276"/>
      <c r="W1455" s="276"/>
      <c r="X1455" s="276"/>
      <c r="Y1455" s="276"/>
    </row>
    <row r="1456" spans="1:25" s="85" customFormat="1" x14ac:dyDescent="0.25">
      <c r="A1456" s="277"/>
      <c r="B1456" s="277"/>
      <c r="C1456" s="277"/>
      <c r="D1456" s="277"/>
      <c r="E1456" s="277"/>
      <c r="F1456" s="277"/>
      <c r="G1456" s="277"/>
      <c r="H1456" s="277"/>
      <c r="I1456" s="277"/>
      <c r="J1456" s="277"/>
      <c r="K1456" s="277"/>
      <c r="L1456" s="277"/>
      <c r="M1456" s="277"/>
      <c r="N1456" s="277"/>
      <c r="O1456" s="277"/>
      <c r="P1456" s="277"/>
      <c r="Q1456" s="277"/>
      <c r="R1456" s="277"/>
      <c r="S1456" s="277"/>
      <c r="T1456" s="277"/>
      <c r="U1456" s="277"/>
      <c r="V1456" s="277"/>
      <c r="W1456" s="277"/>
      <c r="X1456" s="277"/>
      <c r="Y1456" s="277"/>
    </row>
    <row r="1457" spans="1:25" s="85" customFormat="1" ht="24.75" customHeight="1" x14ac:dyDescent="0.25">
      <c r="A1457" s="264" t="s">
        <v>15</v>
      </c>
      <c r="B1457" s="278" t="s">
        <v>46</v>
      </c>
      <c r="C1457" s="264" t="s">
        <v>47</v>
      </c>
      <c r="D1457" s="264"/>
      <c r="E1457" s="280" t="s">
        <v>18</v>
      </c>
      <c r="F1457" s="278" t="s">
        <v>20</v>
      </c>
      <c r="G1457" s="280" t="s">
        <v>48</v>
      </c>
      <c r="H1457" s="280" t="s">
        <v>22</v>
      </c>
      <c r="I1457" s="280"/>
      <c r="J1457" s="261" t="s">
        <v>23</v>
      </c>
      <c r="K1457" s="262"/>
      <c r="L1457" s="262"/>
      <c r="M1457" s="262"/>
      <c r="N1457" s="262"/>
      <c r="O1457" s="263"/>
      <c r="P1457" s="281" t="s">
        <v>49</v>
      </c>
      <c r="Q1457" s="282"/>
      <c r="R1457" s="283" t="s">
        <v>50</v>
      </c>
      <c r="S1457" s="283"/>
      <c r="T1457" s="284" t="s">
        <v>26</v>
      </c>
      <c r="U1457" s="221" t="s">
        <v>27</v>
      </c>
      <c r="V1457" s="221" t="s">
        <v>27</v>
      </c>
      <c r="W1457" s="221" t="s">
        <v>27</v>
      </c>
      <c r="X1457" s="285" t="s">
        <v>28</v>
      </c>
      <c r="Y1457" s="40"/>
    </row>
    <row r="1458" spans="1:25" s="85" customFormat="1" ht="36" x14ac:dyDescent="0.25">
      <c r="A1458" s="264"/>
      <c r="B1458" s="279"/>
      <c r="C1458" s="264"/>
      <c r="D1458" s="264"/>
      <c r="E1458" s="280"/>
      <c r="F1458" s="279"/>
      <c r="G1458" s="280"/>
      <c r="H1458" s="108" t="s">
        <v>31</v>
      </c>
      <c r="I1458" s="10" t="s">
        <v>32</v>
      </c>
      <c r="J1458" s="269" t="s">
        <v>51</v>
      </c>
      <c r="K1458" s="270"/>
      <c r="L1458" s="286"/>
      <c r="M1458" s="269" t="s">
        <v>34</v>
      </c>
      <c r="N1458" s="270"/>
      <c r="O1458" s="286"/>
      <c r="P1458" s="27" t="s">
        <v>35</v>
      </c>
      <c r="Q1458" s="27" t="s">
        <v>36</v>
      </c>
      <c r="R1458" s="27" t="s">
        <v>123</v>
      </c>
      <c r="S1458" s="27" t="s">
        <v>124</v>
      </c>
      <c r="T1458" s="284"/>
      <c r="U1458" s="220" t="s">
        <v>37</v>
      </c>
      <c r="V1458" s="220" t="s">
        <v>38</v>
      </c>
      <c r="W1458" s="220" t="s">
        <v>39</v>
      </c>
      <c r="X1458" s="285"/>
      <c r="Y1458" s="40"/>
    </row>
    <row r="1459" spans="1:25" s="85" customFormat="1" ht="24" x14ac:dyDescent="0.25">
      <c r="A1459" s="110"/>
      <c r="B1459" s="114"/>
      <c r="C1459" s="71"/>
      <c r="D1459" s="72"/>
      <c r="E1459" s="113"/>
      <c r="F1459" s="114"/>
      <c r="G1459" s="111"/>
      <c r="H1459" s="41"/>
      <c r="I1459" s="10"/>
      <c r="J1459" s="111" t="s">
        <v>40</v>
      </c>
      <c r="K1459" s="111" t="s">
        <v>41</v>
      </c>
      <c r="L1459" s="111" t="s">
        <v>42</v>
      </c>
      <c r="M1459" s="111" t="s">
        <v>40</v>
      </c>
      <c r="N1459" s="111" t="s">
        <v>41</v>
      </c>
      <c r="O1459" s="111" t="s">
        <v>42</v>
      </c>
      <c r="P1459" s="111"/>
      <c r="Q1459" s="111"/>
      <c r="R1459" s="111"/>
      <c r="S1459" s="111"/>
      <c r="T1459" s="111"/>
      <c r="U1459" s="14"/>
      <c r="V1459" s="14"/>
      <c r="W1459" s="14"/>
      <c r="X1459" s="112"/>
      <c r="Y1459" s="40"/>
    </row>
    <row r="1460" spans="1:25" s="85" customFormat="1" ht="33" customHeight="1" x14ac:dyDescent="0.25">
      <c r="A1460" s="16">
        <v>1</v>
      </c>
      <c r="B1460" s="42" t="s">
        <v>75</v>
      </c>
      <c r="C1460" s="247" t="s">
        <v>230</v>
      </c>
      <c r="D1460" s="329"/>
      <c r="E1460" s="159" t="s">
        <v>204</v>
      </c>
      <c r="F1460" s="158" t="s">
        <v>54</v>
      </c>
      <c r="G1460" s="157" t="s">
        <v>54</v>
      </c>
      <c r="H1460" s="18">
        <v>6</v>
      </c>
      <c r="I1460" s="18">
        <v>6</v>
      </c>
      <c r="J1460" s="19">
        <v>34260</v>
      </c>
      <c r="K1460" s="19"/>
      <c r="L1460" s="19"/>
      <c r="M1460" s="19">
        <v>34260</v>
      </c>
      <c r="N1460" s="19"/>
      <c r="O1460" s="20"/>
      <c r="P1460" s="23">
        <f>IFERROR((I1460/H1460)*100,0)</f>
        <v>100</v>
      </c>
      <c r="Q1460" s="23">
        <f>IFERROR((M1460/J1460)*100,0)</f>
        <v>100</v>
      </c>
      <c r="R1460" s="21">
        <v>44470</v>
      </c>
      <c r="S1460" s="21">
        <v>44561</v>
      </c>
      <c r="T1460" s="22">
        <v>1320</v>
      </c>
      <c r="U1460" s="23">
        <f t="shared" ref="U1460:U1461" si="151">IFERROR((I1460/H1460)*100,0)</f>
        <v>100</v>
      </c>
      <c r="V1460" s="23">
        <f t="shared" ref="V1460:V1461" si="152">IFERROR((Q1460/P1460)*100,0)</f>
        <v>100</v>
      </c>
      <c r="W1460" s="23">
        <f t="shared" ref="W1460:W1461" si="153">IFERROR((M1460/J1460)*100,0)</f>
        <v>100</v>
      </c>
      <c r="X1460" s="24"/>
      <c r="Y1460" s="40"/>
    </row>
    <row r="1461" spans="1:25" s="85" customFormat="1" ht="30.75" customHeight="1" x14ac:dyDescent="0.25">
      <c r="A1461" s="16">
        <v>2</v>
      </c>
      <c r="B1461" s="42" t="s">
        <v>75</v>
      </c>
      <c r="C1461" s="247" t="s">
        <v>232</v>
      </c>
      <c r="D1461" s="329"/>
      <c r="E1461" s="159" t="s">
        <v>231</v>
      </c>
      <c r="F1461" s="158" t="s">
        <v>54</v>
      </c>
      <c r="G1461" s="157" t="s">
        <v>54</v>
      </c>
      <c r="H1461" s="18">
        <v>3647</v>
      </c>
      <c r="I1461" s="18">
        <v>3647</v>
      </c>
      <c r="J1461" s="19">
        <v>34261.410000000003</v>
      </c>
      <c r="K1461" s="19"/>
      <c r="L1461" s="19"/>
      <c r="M1461" s="19">
        <v>34261.410000000003</v>
      </c>
      <c r="N1461" s="20"/>
      <c r="O1461" s="20"/>
      <c r="P1461" s="23">
        <f>IFERROR((I1461/H1461)*100,0)</f>
        <v>100</v>
      </c>
      <c r="Q1461" s="23">
        <f>IFERROR((M1461/J1461)*100,0)</f>
        <v>100</v>
      </c>
      <c r="R1461" s="21">
        <v>44470</v>
      </c>
      <c r="S1461" s="21">
        <v>44561</v>
      </c>
      <c r="T1461" s="22">
        <v>3535</v>
      </c>
      <c r="U1461" s="23">
        <f t="shared" si="151"/>
        <v>100</v>
      </c>
      <c r="V1461" s="23">
        <f t="shared" si="152"/>
        <v>100</v>
      </c>
      <c r="W1461" s="23">
        <f t="shared" si="153"/>
        <v>100</v>
      </c>
      <c r="X1461" s="24"/>
      <c r="Y1461" s="40"/>
    </row>
    <row r="1462" spans="1:25" s="85" customFormat="1" ht="30.75" customHeight="1" x14ac:dyDescent="0.25">
      <c r="A1462" s="16"/>
      <c r="B1462" s="42"/>
      <c r="C1462" s="329"/>
      <c r="D1462" s="246"/>
      <c r="E1462" s="162"/>
      <c r="F1462" s="158"/>
      <c r="G1462" s="18"/>
      <c r="H1462" s="18"/>
      <c r="I1462" s="18"/>
      <c r="J1462" s="19"/>
      <c r="K1462" s="19"/>
      <c r="L1462" s="19"/>
      <c r="M1462" s="19"/>
      <c r="N1462" s="20"/>
      <c r="O1462" s="20"/>
      <c r="P1462" s="23"/>
      <c r="Q1462" s="23"/>
      <c r="R1462" s="21"/>
      <c r="S1462" s="21"/>
      <c r="T1462" s="22"/>
      <c r="U1462" s="23"/>
      <c r="V1462" s="23"/>
      <c r="W1462" s="23"/>
      <c r="X1462" s="24"/>
      <c r="Y1462" s="40"/>
    </row>
    <row r="1463" spans="1:25" s="85" customFormat="1" x14ac:dyDescent="0.25">
      <c r="A1463" s="16"/>
      <c r="B1463" s="42"/>
      <c r="C1463" s="330"/>
      <c r="D1463" s="331"/>
      <c r="E1463" s="117"/>
      <c r="F1463" s="107"/>
      <c r="G1463" s="106"/>
      <c r="H1463" s="117"/>
      <c r="I1463" s="81"/>
      <c r="J1463" s="19"/>
      <c r="K1463" s="19"/>
      <c r="L1463" s="19"/>
      <c r="M1463" s="19"/>
      <c r="N1463" s="20"/>
      <c r="O1463" s="20"/>
      <c r="P1463" s="20"/>
      <c r="Q1463" s="16"/>
      <c r="R1463" s="21"/>
      <c r="S1463" s="21"/>
      <c r="T1463" s="22"/>
      <c r="U1463" s="23"/>
      <c r="V1463" s="23"/>
      <c r="W1463" s="23"/>
      <c r="X1463" s="24"/>
      <c r="Y1463" s="40"/>
    </row>
    <row r="1464" spans="1:25" s="85" customFormat="1" x14ac:dyDescent="0.25">
      <c r="A1464" s="259" t="s">
        <v>44</v>
      </c>
      <c r="B1464" s="259"/>
      <c r="C1464" s="260"/>
      <c r="D1464" s="260"/>
      <c r="E1464" s="48"/>
      <c r="F1464" s="116"/>
      <c r="G1464" s="46"/>
      <c r="H1464" s="48"/>
      <c r="I1464" s="46"/>
      <c r="J1464" s="28">
        <f>J1463+J1462+J1461+J1460</f>
        <v>68521.41</v>
      </c>
      <c r="K1464" s="28"/>
      <c r="L1464" s="28"/>
      <c r="M1464" s="28">
        <f>M1463+M1462+M1461+M1460</f>
        <v>68521.41</v>
      </c>
      <c r="N1464" s="49"/>
      <c r="O1464" s="49"/>
      <c r="P1464" s="49"/>
      <c r="Q1464" s="49"/>
      <c r="R1464" s="49"/>
      <c r="S1464" s="49"/>
      <c r="T1464" s="49"/>
      <c r="U1464" s="49"/>
      <c r="V1464" s="49"/>
      <c r="W1464" s="49"/>
      <c r="X1464" s="49"/>
      <c r="Y1464" s="40"/>
    </row>
    <row r="1465" spans="1:25" s="85" customFormat="1" x14ac:dyDescent="0.25">
      <c r="A1465" s="1"/>
      <c r="B1465" s="50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51"/>
      <c r="V1465" s="51"/>
      <c r="W1465" s="51"/>
      <c r="X1465" s="51"/>
      <c r="Y1465" s="52"/>
    </row>
    <row r="1466" spans="1:25" s="85" customFormat="1" x14ac:dyDescent="0.25">
      <c r="A1466" s="1"/>
      <c r="B1466" s="84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51"/>
      <c r="V1466" s="51"/>
      <c r="W1466" s="51"/>
      <c r="X1466" s="51"/>
      <c r="Y1466" s="52"/>
    </row>
    <row r="1467" spans="1:25" s="85" customFormat="1" ht="16.5" x14ac:dyDescent="0.3">
      <c r="A1467" s="53"/>
      <c r="B1467" s="84"/>
      <c r="C1467" s="1"/>
      <c r="D1467" s="261" t="s">
        <v>55</v>
      </c>
      <c r="E1467" s="262"/>
      <c r="F1467" s="262"/>
      <c r="G1467" s="262"/>
      <c r="H1467" s="262"/>
      <c r="I1467" s="262"/>
      <c r="J1467" s="262"/>
      <c r="K1467" s="262"/>
      <c r="L1467" s="262"/>
      <c r="M1467" s="262"/>
      <c r="N1467" s="262"/>
      <c r="O1467" s="262"/>
      <c r="P1467" s="262"/>
      <c r="Q1467" s="262"/>
      <c r="R1467" s="262"/>
      <c r="S1467" s="262"/>
      <c r="T1467" s="263"/>
      <c r="U1467" s="1"/>
      <c r="V1467" s="1"/>
      <c r="W1467" s="1"/>
      <c r="X1467" s="1"/>
      <c r="Y1467" s="1"/>
    </row>
    <row r="1468" spans="1:25" s="85" customFormat="1" ht="16.5" x14ac:dyDescent="0.3">
      <c r="A1468" s="53"/>
      <c r="B1468" s="84"/>
      <c r="C1468" s="1"/>
      <c r="D1468" s="264" t="s">
        <v>56</v>
      </c>
      <c r="E1468" s="264" t="s">
        <v>57</v>
      </c>
      <c r="F1468" s="264"/>
      <c r="G1468" s="264"/>
      <c r="H1468" s="261"/>
      <c r="I1468" s="265" t="s">
        <v>58</v>
      </c>
      <c r="J1468" s="262"/>
      <c r="K1468" s="266"/>
      <c r="L1468" s="265" t="s">
        <v>59</v>
      </c>
      <c r="M1468" s="262"/>
      <c r="N1468" s="262"/>
      <c r="O1468" s="267" t="s">
        <v>60</v>
      </c>
      <c r="P1468" s="267"/>
      <c r="Q1468" s="267"/>
      <c r="R1468" s="267"/>
      <c r="S1468" s="267"/>
      <c r="T1468" s="268"/>
      <c r="U1468" s="1"/>
      <c r="V1468" s="1"/>
      <c r="W1468" s="1"/>
      <c r="X1468" s="1"/>
      <c r="Y1468" s="1"/>
    </row>
    <row r="1469" spans="1:25" s="85" customFormat="1" x14ac:dyDescent="0.25">
      <c r="A1469" s="1"/>
      <c r="B1469" s="84"/>
      <c r="C1469" s="1"/>
      <c r="D1469" s="264"/>
      <c r="E1469" s="264" t="s">
        <v>61</v>
      </c>
      <c r="F1469" s="264"/>
      <c r="G1469" s="269" t="s">
        <v>62</v>
      </c>
      <c r="H1469" s="270"/>
      <c r="I1469" s="54" t="s">
        <v>61</v>
      </c>
      <c r="J1469" s="269" t="s">
        <v>62</v>
      </c>
      <c r="K1469" s="271"/>
      <c r="L1469" s="54" t="s">
        <v>61</v>
      </c>
      <c r="M1469" s="269" t="s">
        <v>62</v>
      </c>
      <c r="N1469" s="271"/>
      <c r="O1469" s="272" t="s">
        <v>16</v>
      </c>
      <c r="P1469" s="272"/>
      <c r="Q1469" s="272"/>
      <c r="R1469" s="55" t="s">
        <v>61</v>
      </c>
      <c r="S1469" s="273" t="s">
        <v>62</v>
      </c>
      <c r="T1469" s="273"/>
      <c r="U1469" s="1"/>
      <c r="V1469" s="1"/>
      <c r="W1469" s="1"/>
      <c r="X1469" s="1"/>
      <c r="Y1469" s="1"/>
    </row>
    <row r="1470" spans="1:25" s="85" customFormat="1" x14ac:dyDescent="0.25">
      <c r="A1470" s="1"/>
      <c r="B1470" s="84"/>
      <c r="C1470" s="1"/>
      <c r="D1470" s="56" t="s">
        <v>63</v>
      </c>
      <c r="E1470" s="228">
        <f t="shared" ref="E1470:E1479" si="154">COUNTIFS(G1444:G1447,"O",B1444:B1447,"AGUA Y SANEAMIENTO")</f>
        <v>0</v>
      </c>
      <c r="F1470" s="229"/>
      <c r="G1470" s="230">
        <f t="shared" ref="G1470:G1475" si="155">SUMIFS(N1437:N1444,G1437:G1444,"O",B1437:B1444,"AGUA Y SANEAMIENTO")</f>
        <v>0</v>
      </c>
      <c r="H1470" s="231"/>
      <c r="I1470" s="57">
        <f>COUNTIFS(G1435:G1438,"A",B1435:B1438,"AGUA Y SANEAMIENTO")</f>
        <v>0</v>
      </c>
      <c r="J1470" s="230">
        <f t="shared" ref="J1470:J1475" si="156">SUMIFS(N1437:N1444,G1437:G1444,"A",B1437:B1444,"AGUA Y SANEAMIENTO")</f>
        <v>0</v>
      </c>
      <c r="K1470" s="232"/>
      <c r="L1470" s="57">
        <f>COUNTIFS(G1435:G1438,"AC",B1435:B1438,"AGUA Y SANEAMIENTO")</f>
        <v>0</v>
      </c>
      <c r="M1470" s="230">
        <f>SUMIFS(N1438:N1445,G1438:G1445,"AC",B1438:B1445,"AGUA Y SANEAMIENTO")</f>
        <v>0</v>
      </c>
      <c r="N1470" s="232"/>
      <c r="O1470" s="246" t="s">
        <v>64</v>
      </c>
      <c r="P1470" s="247"/>
      <c r="Q1470" s="247"/>
      <c r="R1470" s="248">
        <f>COUNTIF(B1458:B1467,"FGP")</f>
        <v>2</v>
      </c>
      <c r="S1470" s="250">
        <f>SUMIF(B1458:B1467,"FGP",M1458:M1467)</f>
        <v>68521.41</v>
      </c>
      <c r="T1470" s="251"/>
      <c r="U1470" s="1"/>
      <c r="V1470" s="1"/>
      <c r="W1470" s="1"/>
      <c r="X1470" s="1"/>
      <c r="Y1470" s="1"/>
    </row>
    <row r="1471" spans="1:25" s="85" customFormat="1" x14ac:dyDescent="0.25">
      <c r="A1471" s="1"/>
      <c r="B1471" s="84"/>
      <c r="C1471" s="1"/>
      <c r="D1471" s="56" t="s">
        <v>65</v>
      </c>
      <c r="E1471" s="228">
        <f t="shared" si="154"/>
        <v>0</v>
      </c>
      <c r="F1471" s="229"/>
      <c r="G1471" s="230">
        <f t="shared" si="155"/>
        <v>0</v>
      </c>
      <c r="H1471" s="231"/>
      <c r="I1471" s="57">
        <f>COUNTIFS(G1435:G1438,"A",B1435:B1438,"EDUCACIÓN")</f>
        <v>0</v>
      </c>
      <c r="J1471" s="230">
        <f t="shared" si="156"/>
        <v>0</v>
      </c>
      <c r="K1471" s="232"/>
      <c r="L1471" s="57">
        <f>COUNTIFS(G1435:G1438,"AC",B1435:B1438,"EDUCACIÓN")</f>
        <v>0</v>
      </c>
      <c r="M1471" s="230">
        <f>SUMIFS(N1434:N1436,G1434:G1436,"AC",B1434:B1436,"AGUA Y SANEAMIENTO")</f>
        <v>0</v>
      </c>
      <c r="N1471" s="232"/>
      <c r="O1471" s="246"/>
      <c r="P1471" s="247"/>
      <c r="Q1471" s="247"/>
      <c r="R1471" s="274"/>
      <c r="S1471" s="254"/>
      <c r="T1471" s="255"/>
      <c r="U1471" s="1"/>
      <c r="V1471" s="1"/>
      <c r="W1471" s="1"/>
      <c r="X1471" s="1"/>
      <c r="Y1471" s="1"/>
    </row>
    <row r="1472" spans="1:25" s="85" customFormat="1" x14ac:dyDescent="0.25">
      <c r="A1472" s="1"/>
      <c r="B1472" s="1"/>
      <c r="C1472" s="1"/>
      <c r="D1472" s="58" t="s">
        <v>66</v>
      </c>
      <c r="E1472" s="228">
        <f t="shared" si="154"/>
        <v>0</v>
      </c>
      <c r="F1472" s="229"/>
      <c r="G1472" s="230">
        <f t="shared" si="155"/>
        <v>0</v>
      </c>
      <c r="H1472" s="231"/>
      <c r="I1472" s="57">
        <f>COUNTIFS(G1435:G1438,"A",B1435:B1438,"OTROS PROYECTOS")</f>
        <v>0</v>
      </c>
      <c r="J1472" s="230">
        <f t="shared" si="156"/>
        <v>0</v>
      </c>
      <c r="K1472" s="232"/>
      <c r="L1472" s="57">
        <f>COUNTIFS(G1435:G1438,"AC",B1435:B1438,"OTROS PROYECTOS")</f>
        <v>0</v>
      </c>
      <c r="M1472" s="230">
        <f>SUMIFS(N1434:N1437,G1434:G1437,"AC",B1434:B1437,"AGUA Y SANEAMIENTO")</f>
        <v>0</v>
      </c>
      <c r="N1472" s="232"/>
      <c r="O1472" s="246" t="s">
        <v>67</v>
      </c>
      <c r="P1472" s="247"/>
      <c r="Q1472" s="247"/>
      <c r="R1472" s="248">
        <f>COUNTIF(B1458:B1467,"FORTAMUN")</f>
        <v>0</v>
      </c>
      <c r="S1472" s="250">
        <f>SUMIF(B1458:B1467,"FORTAMUN",N1458:N1467)</f>
        <v>0</v>
      </c>
      <c r="T1472" s="251"/>
      <c r="U1472" s="1"/>
      <c r="V1472" s="1"/>
      <c r="W1472" s="1"/>
      <c r="X1472" s="1"/>
      <c r="Y1472" s="1"/>
    </row>
    <row r="1473" spans="1:25" s="85" customFormat="1" x14ac:dyDescent="0.25">
      <c r="A1473" s="1"/>
      <c r="B1473" s="1"/>
      <c r="C1473" s="1"/>
      <c r="D1473" s="58" t="s">
        <v>68</v>
      </c>
      <c r="E1473" s="228">
        <f t="shared" si="154"/>
        <v>0</v>
      </c>
      <c r="F1473" s="229"/>
      <c r="G1473" s="230">
        <f t="shared" si="155"/>
        <v>0</v>
      </c>
      <c r="H1473" s="231"/>
      <c r="I1473" s="57">
        <f>COUNTIFS(G1435:G1438,"A",B1435:B1438,"SALUD")</f>
        <v>0</v>
      </c>
      <c r="J1473" s="230">
        <f t="shared" si="156"/>
        <v>0</v>
      </c>
      <c r="K1473" s="232"/>
      <c r="L1473" s="57">
        <f>COUNTIFS(G1435:G1438,"AC",B1435:B1438,"SALUD")</f>
        <v>0</v>
      </c>
      <c r="M1473" s="230">
        <f>SUMIFS(N1434:N1438,G1434:G1438,"AC",B1434:B1438,"AGUA Y SANEAMIENTO")</f>
        <v>0</v>
      </c>
      <c r="N1473" s="232"/>
      <c r="O1473" s="246"/>
      <c r="P1473" s="247"/>
      <c r="Q1473" s="247"/>
      <c r="R1473" s="249"/>
      <c r="S1473" s="252"/>
      <c r="T1473" s="253"/>
      <c r="U1473" s="1"/>
      <c r="V1473" s="1"/>
      <c r="W1473" s="1"/>
      <c r="X1473" s="1"/>
      <c r="Y1473" s="1"/>
    </row>
    <row r="1474" spans="1:25" s="85" customFormat="1" x14ac:dyDescent="0.25">
      <c r="A1474" s="1"/>
      <c r="B1474" s="1"/>
      <c r="C1474" s="1"/>
      <c r="D1474" s="58" t="s">
        <v>69</v>
      </c>
      <c r="E1474" s="228">
        <f t="shared" si="154"/>
        <v>0</v>
      </c>
      <c r="F1474" s="229"/>
      <c r="G1474" s="230">
        <f t="shared" si="155"/>
        <v>0</v>
      </c>
      <c r="H1474" s="231"/>
      <c r="I1474" s="57">
        <f>COUNTIFS(G1435:G1438,"A",B1435:B1438,"URBANIZACIÓN")</f>
        <v>0</v>
      </c>
      <c r="J1474" s="230">
        <f t="shared" si="156"/>
        <v>0</v>
      </c>
      <c r="K1474" s="232"/>
      <c r="L1474" s="57">
        <f>COUNTIFS(G1435:G1438,"AC",B1435:B1438,"URBANIZACIÓN")</f>
        <v>0</v>
      </c>
      <c r="M1474" s="230">
        <f>SUMIFS(N1434:N1439,G1434:G1439,"AC",B1434:B1439,"AGUA Y SANEAMIENTO")</f>
        <v>0</v>
      </c>
      <c r="N1474" s="232"/>
      <c r="O1474" s="246"/>
      <c r="P1474" s="247"/>
      <c r="Q1474" s="247"/>
      <c r="R1474" s="249"/>
      <c r="S1474" s="254"/>
      <c r="T1474" s="255"/>
      <c r="U1474" s="1"/>
      <c r="V1474" s="1"/>
      <c r="W1474" s="1"/>
      <c r="X1474" s="1"/>
      <c r="Y1474" s="1"/>
    </row>
    <row r="1475" spans="1:25" s="85" customFormat="1" x14ac:dyDescent="0.25">
      <c r="A1475" s="1"/>
      <c r="B1475" s="1"/>
      <c r="C1475" s="1"/>
      <c r="D1475" s="58" t="s">
        <v>70</v>
      </c>
      <c r="E1475" s="228">
        <f t="shared" si="154"/>
        <v>0</v>
      </c>
      <c r="F1475" s="229"/>
      <c r="G1475" s="230">
        <f t="shared" si="155"/>
        <v>0</v>
      </c>
      <c r="H1475" s="231"/>
      <c r="I1475" s="57">
        <f>COUNTIFS(G1435:G1438,"A",B1435:B1438,"VIVIENDA")</f>
        <v>0</v>
      </c>
      <c r="J1475" s="230">
        <f t="shared" si="156"/>
        <v>0</v>
      </c>
      <c r="K1475" s="232"/>
      <c r="L1475" s="57">
        <f>COUNTIFS(G1435:G1438,"AC",B1435:B1438,"VIVIENDA")</f>
        <v>0</v>
      </c>
      <c r="M1475" s="230">
        <f>SUMIFS(N1434:N1444,G1434:G1444,"AC",B1434:B1444,"AGUA Y SANEAMIENTO")</f>
        <v>0</v>
      </c>
      <c r="N1475" s="232"/>
      <c r="O1475" s="243"/>
      <c r="P1475" s="244"/>
      <c r="Q1475" s="229"/>
      <c r="R1475" s="59"/>
      <c r="S1475" s="245"/>
      <c r="T1475" s="245"/>
      <c r="U1475" s="1"/>
      <c r="V1475" s="1"/>
      <c r="W1475" s="1"/>
      <c r="X1475" s="1"/>
      <c r="Y1475" s="1"/>
    </row>
    <row r="1476" spans="1:25" s="85" customFormat="1" x14ac:dyDescent="0.25">
      <c r="A1476" s="1"/>
      <c r="B1476" s="1"/>
      <c r="C1476" s="1"/>
      <c r="D1476" s="60" t="s">
        <v>71</v>
      </c>
      <c r="E1476" s="228">
        <f t="shared" si="154"/>
        <v>0</v>
      </c>
      <c r="F1476" s="229"/>
      <c r="G1476" s="230">
        <f>SUMIFS(N1444:N1450,G1444:G1450,"O",B1444:B1450,"AGUA Y SANEAMIENTO")</f>
        <v>0</v>
      </c>
      <c r="H1476" s="231"/>
      <c r="I1476" s="57">
        <f>COUNTIFS(G1435:G1438,"A",B1435:B1438,"PRODIM")</f>
        <v>0</v>
      </c>
      <c r="J1476" s="230">
        <f>SUMIFS(N1444:N1450,G1444:G1450,"A",B1444:B1450,"AGUA Y SANEAMIENTO")</f>
        <v>0</v>
      </c>
      <c r="K1476" s="232"/>
      <c r="L1476" s="57">
        <f>COUNTIFS(G1435:G1438,"AC",B1435:B1438,"PRODIM")</f>
        <v>0</v>
      </c>
      <c r="M1476" s="230">
        <f>SUMIFS(N1435:N1445,G1435:G1445,"AC",B1435:B1445,"AGUA Y SANEAMIENTO")</f>
        <v>0</v>
      </c>
      <c r="N1476" s="232"/>
      <c r="O1476" s="243"/>
      <c r="P1476" s="244"/>
      <c r="Q1476" s="229"/>
      <c r="R1476" s="59"/>
      <c r="S1476" s="245"/>
      <c r="T1476" s="245"/>
      <c r="U1476" s="1"/>
      <c r="V1476" s="1"/>
      <c r="W1476" s="1"/>
      <c r="X1476" s="1"/>
      <c r="Y1476" s="1"/>
    </row>
    <row r="1477" spans="1:25" s="85" customFormat="1" x14ac:dyDescent="0.25">
      <c r="A1477" s="1"/>
      <c r="B1477" s="1"/>
      <c r="C1477" s="1"/>
      <c r="D1477" s="60" t="s">
        <v>72</v>
      </c>
      <c r="E1477" s="228">
        <f t="shared" si="154"/>
        <v>0</v>
      </c>
      <c r="F1477" s="229"/>
      <c r="G1477" s="230">
        <f>SUMIFS(N1445:N1451,G1445:G1451,"O",B1445:B1451,"AGUA Y SANEAMIENTO")</f>
        <v>0</v>
      </c>
      <c r="H1477" s="231"/>
      <c r="I1477" s="57">
        <f>COUNTIFS(G1435:G1438,"A",B1435:B1438,"GASTOS INDIRECTOS")</f>
        <v>0</v>
      </c>
      <c r="J1477" s="230">
        <f>SUMIFS(N1445:N1451,G1445:G1451,"A",B1445:B1451,"AGUA Y SANEAMIENTO")</f>
        <v>0</v>
      </c>
      <c r="K1477" s="232"/>
      <c r="L1477" s="57">
        <f>COUNTIFS(G1435:G1438,"AC",B1435:B1438,"GASTOS INDIRECTOS")</f>
        <v>0</v>
      </c>
      <c r="M1477" s="230">
        <f>SUMIFS(N1436:N1446,G1436:G1446,"AC",B1436:B1446,"AGUA Y SANEAMIENTO")</f>
        <v>0</v>
      </c>
      <c r="N1477" s="232"/>
      <c r="O1477" s="243"/>
      <c r="P1477" s="244"/>
      <c r="Q1477" s="229"/>
      <c r="R1477" s="59"/>
      <c r="S1477" s="245"/>
      <c r="T1477" s="245"/>
      <c r="U1477" s="1"/>
      <c r="V1477" s="1"/>
      <c r="W1477" s="1"/>
      <c r="X1477" s="1"/>
      <c r="Y1477" s="1"/>
    </row>
    <row r="1478" spans="1:25" s="85" customFormat="1" ht="24" x14ac:dyDescent="0.25">
      <c r="A1478" s="1"/>
      <c r="B1478" s="1"/>
      <c r="C1478" s="1"/>
      <c r="D1478" s="61" t="s">
        <v>64</v>
      </c>
      <c r="E1478" s="228">
        <f t="shared" si="154"/>
        <v>0</v>
      </c>
      <c r="F1478" s="229"/>
      <c r="G1478" s="230">
        <f>SUMIFS(N1446:N1452,G1446:G1452,"O",B1446:B1452,"AGUA Y SANEAMIENTO")</f>
        <v>0</v>
      </c>
      <c r="H1478" s="231"/>
      <c r="I1478" s="57">
        <f>COUNTIFS(G1435:G1438,"A",B1435:B1438,"FGP")</f>
        <v>0</v>
      </c>
      <c r="J1478" s="230">
        <f>SUMIFS(N1446:N1452,G1446:G1452,"A",B1446:B1452,"AGUA Y SANEAMIENTO")</f>
        <v>0</v>
      </c>
      <c r="K1478" s="232"/>
      <c r="L1478" s="57">
        <f>COUNTIFS(G1435:G1438,"AC",B1435:B1438,"FGP")</f>
        <v>0</v>
      </c>
      <c r="M1478" s="230"/>
      <c r="N1478" s="232"/>
      <c r="O1478" s="243"/>
      <c r="P1478" s="244"/>
      <c r="Q1478" s="229"/>
      <c r="R1478" s="59"/>
      <c r="S1478" s="245"/>
      <c r="T1478" s="245"/>
      <c r="U1478" s="1"/>
      <c r="V1478" s="1"/>
      <c r="W1478" s="1"/>
      <c r="X1478" s="1"/>
      <c r="Y1478" s="1"/>
    </row>
    <row r="1479" spans="1:25" s="85" customFormat="1" ht="24.75" thickBot="1" x14ac:dyDescent="0.3">
      <c r="A1479" s="1"/>
      <c r="B1479" s="1"/>
      <c r="C1479" s="1"/>
      <c r="D1479" s="62" t="s">
        <v>67</v>
      </c>
      <c r="E1479" s="228">
        <f t="shared" si="154"/>
        <v>0</v>
      </c>
      <c r="F1479" s="229"/>
      <c r="G1479" s="230">
        <f>SUMIFS(N1447:N1453,G1447:G1453,"O",B1447:B1453,"AGUA Y SANEAMIENTO")</f>
        <v>0</v>
      </c>
      <c r="H1479" s="231"/>
      <c r="I1479" s="63">
        <f>COUNTIFS(G1435:G1438,"A",B1435:B1438,"FORTAMUN")</f>
        <v>0</v>
      </c>
      <c r="J1479" s="230">
        <f>SUMIFS(N1447:N1453,G1447:G1453,"A",B1447:B1453,"AGUA Y SANEAMIENTO")</f>
        <v>0</v>
      </c>
      <c r="K1479" s="232"/>
      <c r="L1479" s="63">
        <f>COUNTIFS(G1435:G1438,"AC",B1435:B1438,"FORTAMUN")</f>
        <v>0</v>
      </c>
      <c r="M1479" s="230">
        <f>SUMIFS(N1438:N1448,G1438:G1448,"AC",B1438:B1448,"AGUA Y SANEAMIENTO")</f>
        <v>0</v>
      </c>
      <c r="N1479" s="232"/>
      <c r="O1479" s="233"/>
      <c r="P1479" s="234"/>
      <c r="Q1479" s="235"/>
      <c r="R1479" s="64"/>
      <c r="S1479" s="236"/>
      <c r="T1479" s="236"/>
      <c r="U1479" s="1"/>
      <c r="V1479" s="1"/>
      <c r="W1479" s="1"/>
      <c r="X1479" s="1"/>
      <c r="Y1479" s="1"/>
    </row>
    <row r="1480" spans="1:25" s="85" customFormat="1" ht="15.75" thickBot="1" x14ac:dyDescent="0.3">
      <c r="A1480" s="1"/>
      <c r="B1480" s="1"/>
      <c r="C1480" s="1"/>
      <c r="D1480" s="65" t="s">
        <v>73</v>
      </c>
      <c r="E1480" s="237">
        <f>SUBTOTAL(9,E1470:F1479)</f>
        <v>0</v>
      </c>
      <c r="F1480" s="238"/>
      <c r="G1480" s="239">
        <f>SUBTOTAL(9,G1470:H1479)</f>
        <v>0</v>
      </c>
      <c r="H1480" s="240"/>
      <c r="I1480" s="66">
        <f>SUBTOTAL(9,I1470:I1479)</f>
        <v>0</v>
      </c>
      <c r="J1480" s="239">
        <f>SUBTOTAL(9,J1470:K1479)</f>
        <v>0</v>
      </c>
      <c r="K1480" s="240"/>
      <c r="L1480" s="67">
        <f>SUBTOTAL(9,L1470:L1479)</f>
        <v>0</v>
      </c>
      <c r="M1480" s="239">
        <f>SUBTOTAL(9,M1470:N1479)</f>
        <v>0</v>
      </c>
      <c r="N1480" s="240"/>
      <c r="O1480" s="67"/>
      <c r="P1480" s="68"/>
      <c r="Q1480" s="69"/>
      <c r="R1480" s="70">
        <f>SUBTOTAL(9,R1470:R1479)</f>
        <v>2</v>
      </c>
      <c r="S1480" s="239">
        <f>SUBTOTAL(9,S1470:T1479)</f>
        <v>68521.41</v>
      </c>
      <c r="T1480" s="240"/>
      <c r="U1480" s="1"/>
      <c r="V1480" s="1"/>
      <c r="W1480" s="1"/>
      <c r="X1480" s="1"/>
      <c r="Y1480" s="1"/>
    </row>
    <row r="1481" spans="1:25" s="85" customFormat="1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1"/>
    </row>
    <row r="1482" spans="1:25" s="85" customFormat="1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1"/>
    </row>
    <row r="1483" spans="1:25" s="85" customFormat="1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1"/>
    </row>
    <row r="1484" spans="1:25" x14ac:dyDescent="0.25">
      <c r="B1484" s="136"/>
      <c r="C1484" s="241"/>
      <c r="D1484" s="241"/>
      <c r="E1484" s="146"/>
      <c r="F1484" s="146"/>
      <c r="G1484" s="146"/>
      <c r="H1484" s="359"/>
      <c r="I1484" s="242"/>
      <c r="J1484" s="242"/>
      <c r="K1484" s="242"/>
      <c r="L1484" s="242"/>
      <c r="M1484" s="142"/>
      <c r="N1484" s="142"/>
      <c r="O1484" s="242"/>
      <c r="P1484" s="242"/>
      <c r="Q1484" s="242"/>
      <c r="R1484" s="242"/>
      <c r="S1484" s="142"/>
      <c r="T1484" s="142"/>
      <c r="U1484" s="242"/>
      <c r="V1484" s="242"/>
      <c r="W1484" s="242"/>
      <c r="X1484" s="242"/>
      <c r="Y1484" s="242"/>
    </row>
    <row r="1485" spans="1:25" x14ac:dyDescent="0.25">
      <c r="B1485" s="136"/>
      <c r="C1485" s="225"/>
      <c r="D1485" s="225"/>
      <c r="E1485" s="225"/>
      <c r="F1485" s="225"/>
      <c r="G1485" s="225"/>
      <c r="H1485" s="360"/>
      <c r="I1485" s="138"/>
      <c r="J1485" s="138"/>
      <c r="K1485" s="138"/>
      <c r="L1485" s="138"/>
      <c r="M1485" s="138"/>
      <c r="N1485" s="137"/>
      <c r="O1485" s="138"/>
      <c r="P1485" s="138"/>
      <c r="Q1485" s="138"/>
      <c r="R1485" s="138"/>
      <c r="S1485" s="137"/>
      <c r="T1485" s="138"/>
      <c r="U1485" s="138"/>
      <c r="V1485" s="138"/>
      <c r="W1485" s="138"/>
      <c r="X1485" s="39"/>
      <c r="Y1485" s="39"/>
    </row>
    <row r="1486" spans="1:25" ht="15.75" x14ac:dyDescent="0.25">
      <c r="B1486" s="139"/>
      <c r="C1486" s="227"/>
      <c r="D1486" s="227"/>
      <c r="E1486" s="145"/>
      <c r="F1486" s="145"/>
      <c r="G1486" s="140"/>
      <c r="H1486" s="360"/>
      <c r="I1486" s="227"/>
      <c r="J1486" s="227"/>
      <c r="K1486" s="227"/>
      <c r="L1486" s="227"/>
      <c r="M1486" s="141"/>
      <c r="N1486" s="141"/>
      <c r="O1486" s="227"/>
      <c r="P1486" s="227"/>
      <c r="Q1486" s="227"/>
      <c r="R1486" s="227"/>
      <c r="S1486" s="142"/>
      <c r="T1486" s="141"/>
      <c r="U1486" s="227"/>
      <c r="V1486" s="227"/>
      <c r="W1486" s="227"/>
      <c r="X1486" s="227"/>
      <c r="Y1486" s="227"/>
    </row>
    <row r="1487" spans="1:25" ht="15.75" x14ac:dyDescent="0.25">
      <c r="B1487" s="139"/>
      <c r="C1487" s="227"/>
      <c r="D1487" s="227"/>
      <c r="E1487" s="145"/>
      <c r="F1487" s="145"/>
      <c r="G1487" s="145"/>
      <c r="H1487" s="360"/>
      <c r="I1487" s="227"/>
      <c r="J1487" s="227"/>
      <c r="K1487" s="227"/>
      <c r="L1487" s="227"/>
      <c r="M1487" s="141"/>
      <c r="N1487" s="141"/>
      <c r="O1487" s="227"/>
      <c r="P1487" s="227"/>
      <c r="Q1487" s="227"/>
      <c r="R1487" s="227"/>
      <c r="S1487" s="141"/>
      <c r="T1487" s="141"/>
      <c r="U1487" s="227"/>
      <c r="V1487" s="227"/>
      <c r="W1487" s="227"/>
      <c r="X1487" s="227"/>
      <c r="Y1487" s="227"/>
    </row>
    <row r="1488" spans="1:25" s="85" customFormat="1" x14ac:dyDescent="0.25">
      <c r="A1488" s="1"/>
      <c r="B1488" s="1"/>
      <c r="C1488" s="39"/>
      <c r="D1488" s="39"/>
      <c r="E1488" s="39"/>
      <c r="F1488" s="39"/>
      <c r="G1488" s="39"/>
      <c r="H1488" s="39"/>
      <c r="I1488" s="39"/>
      <c r="J1488" s="39"/>
      <c r="K1488" s="39"/>
      <c r="L1488" s="39"/>
      <c r="M1488" s="39"/>
      <c r="N1488" s="39"/>
      <c r="O1488" s="39"/>
      <c r="P1488" s="39"/>
      <c r="Q1488" s="39"/>
      <c r="R1488" s="39"/>
      <c r="S1488" s="39"/>
      <c r="T1488" s="39"/>
      <c r="U1488" s="39"/>
      <c r="V1488" s="39"/>
      <c r="W1488" s="39"/>
      <c r="X1488" s="39"/>
      <c r="Y1488" s="39"/>
    </row>
    <row r="1489" spans="1:25" s="85" customFormat="1" x14ac:dyDescent="0.25">
      <c r="A1489" s="1"/>
      <c r="B1489" s="1"/>
      <c r="C1489" s="39"/>
      <c r="D1489" s="39"/>
      <c r="E1489" s="39"/>
      <c r="F1489" s="39"/>
      <c r="G1489" s="39"/>
      <c r="H1489" s="39"/>
      <c r="I1489" s="39"/>
      <c r="J1489" s="39"/>
      <c r="K1489" s="39"/>
      <c r="L1489" s="39"/>
      <c r="M1489" s="39"/>
      <c r="N1489" s="39"/>
      <c r="O1489" s="39"/>
      <c r="P1489" s="39"/>
      <c r="Q1489" s="39"/>
      <c r="R1489" s="39"/>
      <c r="S1489" s="39"/>
      <c r="T1489" s="39"/>
      <c r="U1489" s="39"/>
      <c r="V1489" s="39"/>
      <c r="W1489" s="39"/>
      <c r="X1489" s="39"/>
      <c r="Y1489" s="39"/>
    </row>
    <row r="1490" spans="1:25" s="85" customFormat="1" x14ac:dyDescent="0.25">
      <c r="A1490" s="1"/>
      <c r="B1490" s="1"/>
      <c r="C1490" s="39"/>
      <c r="D1490" s="39"/>
      <c r="E1490" s="39"/>
      <c r="F1490" s="39"/>
      <c r="G1490" s="39"/>
      <c r="H1490" s="39"/>
      <c r="I1490" s="39"/>
      <c r="J1490" s="39"/>
      <c r="K1490" s="39"/>
      <c r="L1490" s="39"/>
      <c r="M1490" s="39"/>
      <c r="N1490" s="39"/>
      <c r="O1490" s="39"/>
      <c r="P1490" s="39"/>
      <c r="Q1490" s="39"/>
      <c r="R1490" s="39"/>
      <c r="S1490" s="39"/>
      <c r="T1490" s="39"/>
      <c r="U1490" s="39"/>
      <c r="V1490" s="39"/>
      <c r="W1490" s="39"/>
      <c r="X1490" s="39"/>
      <c r="Y1490" s="39"/>
    </row>
    <row r="1491" spans="1:25" s="85" customFormat="1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1"/>
    </row>
    <row r="1492" spans="1:25" s="85" customFormat="1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1"/>
    </row>
    <row r="1493" spans="1:25" s="85" customFormat="1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1"/>
    </row>
    <row r="1494" spans="1:25" s="85" customFormat="1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1"/>
    </row>
    <row r="1495" spans="1:25" s="85" customFormat="1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1"/>
    </row>
    <row r="1496" spans="1:25" s="85" customFormat="1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1"/>
    </row>
    <row r="1497" spans="1:25" s="85" customFormat="1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1"/>
    </row>
    <row r="1498" spans="1:25" s="85" customFormat="1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1"/>
    </row>
    <row r="1499" spans="1:25" s="85" customFormat="1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1"/>
    </row>
    <row r="1500" spans="1:25" s="85" customFormat="1" x14ac:dyDescent="0.25">
      <c r="A1500" s="1"/>
      <c r="B1500" s="1"/>
      <c r="C1500" s="1"/>
      <c r="D1500" s="1"/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"/>
      <c r="P1500" s="1"/>
      <c r="Q1500" s="1"/>
      <c r="R1500" s="1"/>
      <c r="S1500" s="1"/>
      <c r="T1500" s="1"/>
      <c r="U1500" s="1"/>
      <c r="V1500" s="1"/>
      <c r="W1500" s="1"/>
      <c r="X1500" s="1"/>
      <c r="Y1500" s="1"/>
    </row>
    <row r="1501" spans="1:25" s="85" customFormat="1" x14ac:dyDescent="0.25">
      <c r="A1501" s="1"/>
      <c r="B1501" s="1"/>
      <c r="C1501" s="1"/>
      <c r="D1501" s="1"/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"/>
      <c r="P1501" s="1"/>
      <c r="Q1501" s="1"/>
      <c r="R1501" s="1"/>
      <c r="S1501" s="1"/>
      <c r="T1501" s="1"/>
      <c r="U1501" s="1"/>
      <c r="V1501" s="1"/>
      <c r="W1501" s="1"/>
      <c r="X1501" s="1"/>
      <c r="Y1501" s="1"/>
    </row>
    <row r="1502" spans="1:25" s="85" customFormat="1" x14ac:dyDescent="0.25">
      <c r="A1502" s="1"/>
      <c r="B1502" s="1"/>
      <c r="C1502" s="1"/>
      <c r="D1502" s="1"/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"/>
      <c r="P1502" s="1"/>
      <c r="Q1502" s="1"/>
      <c r="R1502" s="1"/>
      <c r="S1502" s="1"/>
      <c r="T1502" s="1"/>
      <c r="U1502" s="1"/>
      <c r="V1502" s="1"/>
      <c r="W1502" s="1"/>
      <c r="X1502" s="1"/>
      <c r="Y1502" s="1"/>
    </row>
    <row r="1503" spans="1:25" s="85" customFormat="1" x14ac:dyDescent="0.25">
      <c r="A1503" s="1"/>
      <c r="B1503" s="1"/>
      <c r="C1503" s="1"/>
      <c r="D1503" s="1"/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"/>
      <c r="P1503" s="1"/>
      <c r="Q1503" s="1"/>
      <c r="R1503" s="1"/>
      <c r="S1503" s="1"/>
      <c r="T1503" s="1"/>
      <c r="U1503" s="1"/>
      <c r="V1503" s="1"/>
      <c r="W1503" s="1"/>
      <c r="X1503" s="1"/>
      <c r="Y1503" s="1"/>
    </row>
    <row r="1504" spans="1:25" s="85" customFormat="1" x14ac:dyDescent="0.25">
      <c r="A1504" s="1"/>
      <c r="B1504" s="1"/>
      <c r="C1504" s="1"/>
      <c r="D1504" s="1"/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"/>
      <c r="P1504" s="1"/>
      <c r="Q1504" s="1"/>
      <c r="R1504" s="1"/>
      <c r="S1504" s="1"/>
      <c r="T1504" s="1"/>
      <c r="U1504" s="1"/>
      <c r="V1504" s="1"/>
      <c r="W1504" s="1"/>
      <c r="X1504" s="1"/>
      <c r="Y1504" s="1"/>
    </row>
    <row r="1505" spans="1:25" s="85" customFormat="1" x14ac:dyDescent="0.25">
      <c r="A1505" s="1"/>
      <c r="B1505" s="1"/>
      <c r="C1505" s="1"/>
      <c r="D1505" s="1"/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"/>
      <c r="P1505" s="1"/>
      <c r="Q1505" s="1"/>
      <c r="R1505" s="1"/>
      <c r="S1505" s="1"/>
      <c r="T1505" s="1"/>
      <c r="U1505" s="1"/>
      <c r="V1505" s="1"/>
      <c r="W1505" s="1"/>
      <c r="X1505" s="1"/>
      <c r="Y1505" s="1"/>
    </row>
    <row r="1506" spans="1:25" s="85" customFormat="1" ht="20.25" x14ac:dyDescent="0.25">
      <c r="A1506" s="311" t="s">
        <v>0</v>
      </c>
      <c r="B1506" s="312"/>
      <c r="C1506" s="312"/>
      <c r="D1506" s="312"/>
      <c r="E1506" s="312"/>
      <c r="F1506" s="312"/>
      <c r="G1506" s="312"/>
      <c r="H1506" s="312"/>
      <c r="I1506" s="312"/>
      <c r="J1506" s="312"/>
      <c r="K1506" s="312"/>
      <c r="L1506" s="312"/>
      <c r="M1506" s="312"/>
      <c r="N1506" s="312"/>
      <c r="O1506" s="312"/>
      <c r="P1506" s="312"/>
      <c r="Q1506" s="312"/>
      <c r="R1506" s="312"/>
      <c r="S1506" s="312"/>
      <c r="T1506" s="312"/>
      <c r="U1506" s="312"/>
      <c r="V1506" s="312"/>
      <c r="W1506" s="312"/>
      <c r="X1506" s="312"/>
      <c r="Y1506" s="313"/>
    </row>
    <row r="1507" spans="1:25" s="85" customFormat="1" x14ac:dyDescent="0.25">
      <c r="A1507" s="149"/>
      <c r="B1507" s="189"/>
      <c r="C1507" s="189"/>
      <c r="D1507" s="189"/>
      <c r="E1507" s="189"/>
      <c r="F1507" s="189"/>
      <c r="G1507" s="189"/>
      <c r="H1507" s="189"/>
      <c r="I1507" s="189"/>
      <c r="J1507" s="189"/>
      <c r="K1507" s="189"/>
      <c r="L1507" s="189"/>
      <c r="M1507" s="189"/>
      <c r="N1507" s="189"/>
      <c r="O1507" s="189"/>
      <c r="P1507" s="189"/>
      <c r="Q1507" s="189"/>
      <c r="R1507" s="189"/>
      <c r="S1507" s="189"/>
      <c r="T1507" s="189"/>
      <c r="U1507" s="189"/>
      <c r="V1507" s="189"/>
      <c r="W1507" s="189"/>
      <c r="X1507" s="189"/>
      <c r="Y1507" s="190"/>
    </row>
    <row r="1508" spans="1:25" s="85" customFormat="1" ht="15.75" x14ac:dyDescent="0.25">
      <c r="A1508" s="314" t="s">
        <v>286</v>
      </c>
      <c r="B1508" s="315"/>
      <c r="C1508" s="315"/>
      <c r="D1508" s="315"/>
      <c r="E1508" s="315"/>
      <c r="F1508" s="315"/>
      <c r="G1508" s="315"/>
      <c r="H1508" s="315"/>
      <c r="I1508" s="315"/>
      <c r="J1508" s="315"/>
      <c r="K1508" s="315"/>
      <c r="L1508" s="315"/>
      <c r="M1508" s="315"/>
      <c r="N1508" s="315"/>
      <c r="O1508" s="315"/>
      <c r="P1508" s="315"/>
      <c r="Q1508" s="315"/>
      <c r="R1508" s="315"/>
      <c r="S1508" s="315"/>
      <c r="T1508" s="315"/>
      <c r="U1508" s="315"/>
      <c r="V1508" s="315"/>
      <c r="W1508" s="315"/>
      <c r="X1508" s="315"/>
      <c r="Y1508" s="316"/>
    </row>
    <row r="1509" spans="1:25" s="85" customFormat="1" ht="15.75" x14ac:dyDescent="0.25">
      <c r="A1509" s="152"/>
      <c r="B1509" s="153"/>
      <c r="C1509" s="153"/>
      <c r="D1509" s="153"/>
      <c r="E1509" s="153"/>
      <c r="F1509" s="153"/>
      <c r="G1509" s="153"/>
      <c r="H1509" s="153"/>
      <c r="I1509" s="153"/>
      <c r="J1509" s="153"/>
      <c r="K1509" s="153"/>
      <c r="L1509" s="153"/>
      <c r="M1509" s="153"/>
      <c r="N1509" s="153"/>
      <c r="O1509" s="153"/>
      <c r="P1509" s="153"/>
      <c r="Q1509" s="153"/>
      <c r="R1509" s="153"/>
      <c r="S1509" s="153"/>
      <c r="T1509" s="153"/>
      <c r="U1509" s="153"/>
      <c r="V1509" s="153"/>
      <c r="W1509" s="153"/>
      <c r="X1509" s="317"/>
      <c r="Y1509" s="318"/>
    </row>
    <row r="1510" spans="1:25" s="85" customFormat="1" x14ac:dyDescent="0.25">
      <c r="A1510" s="319"/>
      <c r="B1510" s="320"/>
      <c r="C1510" s="320"/>
      <c r="D1510" s="320"/>
      <c r="E1510" s="320"/>
      <c r="F1510" s="320"/>
      <c r="G1510" s="320"/>
      <c r="H1510" s="320"/>
      <c r="I1510" s="320"/>
      <c r="J1510" s="320"/>
      <c r="K1510" s="320"/>
      <c r="L1510" s="320"/>
      <c r="M1510" s="320"/>
      <c r="N1510" s="320"/>
      <c r="O1510" s="191"/>
      <c r="P1510" s="191"/>
      <c r="Q1510" s="321" t="s">
        <v>197</v>
      </c>
      <c r="R1510" s="321"/>
      <c r="S1510" s="321"/>
      <c r="T1510" s="321"/>
      <c r="U1510" s="321"/>
      <c r="V1510" s="321"/>
      <c r="W1510" s="321"/>
      <c r="X1510" s="321"/>
      <c r="Y1510" s="322"/>
    </row>
    <row r="1511" spans="1:25" s="85" customFormat="1" x14ac:dyDescent="0.25">
      <c r="A1511" s="1"/>
      <c r="B1511" s="1"/>
      <c r="C1511" s="1"/>
      <c r="D1511" s="1"/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"/>
      <c r="P1511" s="1"/>
      <c r="Q1511" s="1"/>
      <c r="R1511" s="1"/>
      <c r="S1511" s="1"/>
      <c r="T1511" s="1"/>
      <c r="U1511" s="1"/>
      <c r="V1511" s="1"/>
      <c r="W1511" s="1"/>
      <c r="X1511" s="1"/>
      <c r="Y1511" s="1"/>
    </row>
    <row r="1513" spans="1:25" x14ac:dyDescent="0.25">
      <c r="A1513" s="287" t="s">
        <v>1</v>
      </c>
      <c r="B1513" s="287"/>
      <c r="C1513" s="323" t="s">
        <v>126</v>
      </c>
      <c r="D1513" s="324"/>
      <c r="E1513" s="324"/>
      <c r="F1513" s="324"/>
      <c r="G1513" s="324"/>
      <c r="H1513" s="324"/>
      <c r="I1513" s="324"/>
      <c r="J1513" s="324"/>
      <c r="K1513" s="324"/>
      <c r="L1513" s="324"/>
      <c r="M1513" s="324"/>
      <c r="N1513" s="324"/>
      <c r="O1513" s="324"/>
      <c r="P1513" s="324"/>
      <c r="Q1513" s="325"/>
      <c r="R1513" s="326" t="s">
        <v>2</v>
      </c>
      <c r="S1513" s="327"/>
      <c r="T1513" s="327"/>
      <c r="U1513" s="327"/>
      <c r="V1513" s="327"/>
      <c r="W1513" s="327"/>
      <c r="X1513" s="327"/>
      <c r="Y1513" s="328"/>
    </row>
    <row r="1514" spans="1:25" x14ac:dyDescent="0.25">
      <c r="A1514" s="287" t="s">
        <v>3</v>
      </c>
      <c r="B1514" s="287"/>
      <c r="C1514" s="288" t="s">
        <v>183</v>
      </c>
      <c r="D1514" s="289"/>
      <c r="E1514" s="289"/>
      <c r="F1514" s="289"/>
      <c r="G1514" s="289"/>
      <c r="H1514" s="289"/>
      <c r="I1514" s="289"/>
      <c r="J1514" s="289"/>
      <c r="K1514" s="289"/>
      <c r="L1514" s="289"/>
      <c r="M1514" s="289"/>
      <c r="N1514" s="289"/>
      <c r="O1514" s="289"/>
      <c r="P1514" s="289"/>
      <c r="Q1514" s="290"/>
      <c r="R1514" s="305" t="s">
        <v>4</v>
      </c>
      <c r="S1514" s="306"/>
      <c r="T1514" s="291" t="s">
        <v>93</v>
      </c>
      <c r="U1514" s="292"/>
      <c r="V1514" s="292"/>
      <c r="W1514" s="292"/>
      <c r="X1514" s="292"/>
      <c r="Y1514" s="293"/>
    </row>
    <row r="1515" spans="1:25" ht="15" customHeight="1" x14ac:dyDescent="0.25">
      <c r="A1515" s="287" t="s">
        <v>6</v>
      </c>
      <c r="B1515" s="287"/>
      <c r="C1515" s="288" t="s">
        <v>83</v>
      </c>
      <c r="D1515" s="289"/>
      <c r="E1515" s="289"/>
      <c r="F1515" s="289"/>
      <c r="G1515" s="289"/>
      <c r="H1515" s="289"/>
      <c r="I1515" s="289"/>
      <c r="J1515" s="289"/>
      <c r="K1515" s="289"/>
      <c r="L1515" s="289"/>
      <c r="M1515" s="289"/>
      <c r="N1515" s="289"/>
      <c r="O1515" s="289"/>
      <c r="P1515" s="289"/>
      <c r="Q1515" s="290"/>
      <c r="R1515" s="307" t="s">
        <v>7</v>
      </c>
      <c r="S1515" s="308"/>
      <c r="T1515" s="291" t="s">
        <v>261</v>
      </c>
      <c r="U1515" s="292"/>
      <c r="V1515" s="292"/>
      <c r="W1515" s="292"/>
      <c r="X1515" s="292"/>
      <c r="Y1515" s="293"/>
    </row>
    <row r="1516" spans="1:25" ht="15" customHeight="1" x14ac:dyDescent="0.25">
      <c r="A1516" s="332" t="s">
        <v>9</v>
      </c>
      <c r="B1516" s="332"/>
      <c r="C1516" s="288" t="s">
        <v>166</v>
      </c>
      <c r="D1516" s="289"/>
      <c r="E1516" s="289"/>
      <c r="F1516" s="289"/>
      <c r="G1516" s="289"/>
      <c r="H1516" s="289"/>
      <c r="I1516" s="289"/>
      <c r="J1516" s="289"/>
      <c r="K1516" s="289"/>
      <c r="L1516" s="289"/>
      <c r="M1516" s="289"/>
      <c r="N1516" s="289"/>
      <c r="O1516" s="289"/>
      <c r="P1516" s="289"/>
      <c r="Q1516" s="290"/>
      <c r="R1516" s="307" t="s">
        <v>10</v>
      </c>
      <c r="S1516" s="308"/>
      <c r="T1516" s="291" t="s">
        <v>94</v>
      </c>
      <c r="U1516" s="292"/>
      <c r="V1516" s="292"/>
      <c r="W1516" s="292"/>
      <c r="X1516" s="292"/>
      <c r="Y1516" s="293"/>
    </row>
    <row r="1517" spans="1:25" ht="18" customHeight="1" x14ac:dyDescent="0.25">
      <c r="A1517" s="287" t="s">
        <v>11</v>
      </c>
      <c r="B1517" s="287"/>
      <c r="C1517" s="333" t="s">
        <v>167</v>
      </c>
      <c r="D1517" s="334"/>
      <c r="E1517" s="334"/>
      <c r="F1517" s="334"/>
      <c r="G1517" s="334"/>
      <c r="H1517" s="334"/>
      <c r="I1517" s="334"/>
      <c r="J1517" s="334"/>
      <c r="K1517" s="334"/>
      <c r="L1517" s="334"/>
      <c r="M1517" s="334"/>
      <c r="N1517" s="334"/>
      <c r="O1517" s="334"/>
      <c r="P1517" s="334"/>
      <c r="Q1517" s="335"/>
      <c r="R1517" s="3" t="s">
        <v>12</v>
      </c>
      <c r="S1517" s="4"/>
      <c r="T1517" s="291" t="s">
        <v>271</v>
      </c>
      <c r="U1517" s="292"/>
      <c r="V1517" s="292"/>
      <c r="W1517" s="292"/>
      <c r="X1517" s="292"/>
      <c r="Y1517" s="293"/>
    </row>
    <row r="1518" spans="1:25" x14ac:dyDescent="0.25">
      <c r="A1518" s="294" t="s">
        <v>13</v>
      </c>
      <c r="B1518" s="294"/>
      <c r="C1518" s="288" t="s">
        <v>234</v>
      </c>
      <c r="D1518" s="289"/>
      <c r="E1518" s="289"/>
      <c r="F1518" s="289"/>
      <c r="G1518" s="289"/>
      <c r="H1518" s="289"/>
      <c r="I1518" s="289"/>
      <c r="J1518" s="289"/>
      <c r="K1518" s="289"/>
      <c r="L1518" s="289"/>
      <c r="M1518" s="289"/>
      <c r="N1518" s="289"/>
      <c r="O1518" s="289"/>
      <c r="P1518" s="289"/>
      <c r="Q1518" s="290"/>
      <c r="R1518" s="295" t="s">
        <v>14</v>
      </c>
      <c r="S1518" s="296"/>
      <c r="T1518" s="297" t="s">
        <v>273</v>
      </c>
      <c r="U1518" s="298"/>
      <c r="V1518" s="298"/>
      <c r="W1518" s="298"/>
      <c r="X1518" s="298"/>
      <c r="Y1518" s="299"/>
    </row>
    <row r="1519" spans="1:25" x14ac:dyDescent="0.25">
      <c r="A1519" s="5"/>
      <c r="B1519" s="5"/>
      <c r="C1519" s="5"/>
      <c r="D1519" s="5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  <c r="S1519" s="5"/>
      <c r="T1519" s="5"/>
      <c r="U1519" s="5"/>
      <c r="V1519" s="5"/>
      <c r="W1519" s="5"/>
      <c r="X1519" s="5"/>
      <c r="Y1519" s="5"/>
    </row>
    <row r="1520" spans="1:25" ht="29.25" customHeight="1" x14ac:dyDescent="0.25">
      <c r="A1520" s="264" t="s">
        <v>15</v>
      </c>
      <c r="B1520" s="261" t="s">
        <v>16</v>
      </c>
      <c r="C1520" s="263"/>
      <c r="D1520" s="278" t="s">
        <v>17</v>
      </c>
      <c r="E1520" s="280" t="s">
        <v>18</v>
      </c>
      <c r="F1520" s="300" t="s">
        <v>19</v>
      </c>
      <c r="G1520" s="278" t="s">
        <v>20</v>
      </c>
      <c r="H1520" s="280" t="s">
        <v>21</v>
      </c>
      <c r="I1520" s="280" t="s">
        <v>22</v>
      </c>
      <c r="J1520" s="280"/>
      <c r="K1520" s="261" t="s">
        <v>23</v>
      </c>
      <c r="L1520" s="262"/>
      <c r="M1520" s="262"/>
      <c r="N1520" s="262"/>
      <c r="O1520" s="262"/>
      <c r="P1520" s="263"/>
      <c r="Q1520" s="284" t="s">
        <v>24</v>
      </c>
      <c r="R1520" s="284"/>
      <c r="S1520" s="284" t="s">
        <v>25</v>
      </c>
      <c r="T1520" s="284"/>
      <c r="U1520" s="301" t="s">
        <v>26</v>
      </c>
      <c r="V1520" s="221" t="s">
        <v>27</v>
      </c>
      <c r="W1520" s="221" t="s">
        <v>27</v>
      </c>
      <c r="X1520" s="221" t="s">
        <v>27</v>
      </c>
      <c r="Y1520" s="303" t="s">
        <v>28</v>
      </c>
    </row>
    <row r="1521" spans="1:25" ht="24" x14ac:dyDescent="0.25">
      <c r="A1521" s="264"/>
      <c r="B1521" s="183" t="s">
        <v>29</v>
      </c>
      <c r="C1521" s="183" t="s">
        <v>30</v>
      </c>
      <c r="D1521" s="279"/>
      <c r="E1521" s="280"/>
      <c r="F1521" s="300"/>
      <c r="G1521" s="279"/>
      <c r="H1521" s="280"/>
      <c r="I1521" s="186" t="s">
        <v>31</v>
      </c>
      <c r="J1521" s="10" t="s">
        <v>32</v>
      </c>
      <c r="K1521" s="269" t="s">
        <v>33</v>
      </c>
      <c r="L1521" s="270"/>
      <c r="M1521" s="286"/>
      <c r="N1521" s="269" t="s">
        <v>34</v>
      </c>
      <c r="O1521" s="270"/>
      <c r="P1521" s="286"/>
      <c r="Q1521" s="27" t="s">
        <v>35</v>
      </c>
      <c r="R1521" s="27" t="s">
        <v>36</v>
      </c>
      <c r="S1521" s="27" t="s">
        <v>123</v>
      </c>
      <c r="T1521" s="27" t="s">
        <v>124</v>
      </c>
      <c r="U1521" s="302"/>
      <c r="V1521" s="220" t="s">
        <v>37</v>
      </c>
      <c r="W1521" s="220" t="s">
        <v>38</v>
      </c>
      <c r="X1521" s="220" t="s">
        <v>39</v>
      </c>
      <c r="Y1521" s="304"/>
    </row>
    <row r="1522" spans="1:25" ht="24" x14ac:dyDescent="0.25">
      <c r="A1522" s="180"/>
      <c r="B1522" s="183"/>
      <c r="C1522" s="183"/>
      <c r="D1522" s="182"/>
      <c r="E1522" s="183"/>
      <c r="F1522" s="187"/>
      <c r="G1522" s="182"/>
      <c r="H1522" s="183"/>
      <c r="I1522" s="186"/>
      <c r="J1522" s="10"/>
      <c r="K1522" s="183" t="s">
        <v>40</v>
      </c>
      <c r="L1522" s="183" t="s">
        <v>41</v>
      </c>
      <c r="M1522" s="183" t="s">
        <v>42</v>
      </c>
      <c r="N1522" s="183" t="s">
        <v>40</v>
      </c>
      <c r="O1522" s="183" t="s">
        <v>41</v>
      </c>
      <c r="P1522" s="183" t="s">
        <v>42</v>
      </c>
      <c r="Q1522" s="183"/>
      <c r="R1522" s="183"/>
      <c r="S1522" s="183"/>
      <c r="T1522" s="183"/>
      <c r="U1522" s="182"/>
      <c r="V1522" s="14"/>
      <c r="W1522" s="14"/>
      <c r="X1522" s="14"/>
      <c r="Y1522" s="188"/>
    </row>
    <row r="1523" spans="1:25" s="85" customFormat="1" x14ac:dyDescent="0.25">
      <c r="A1523" s="16">
        <v>1</v>
      </c>
      <c r="B1523" s="16"/>
      <c r="C1523" s="17"/>
      <c r="D1523" s="17"/>
      <c r="E1523" s="17"/>
      <c r="F1523" s="18"/>
      <c r="G1523" s="16"/>
      <c r="H1523" s="18"/>
      <c r="I1523" s="18"/>
      <c r="J1523" s="18"/>
      <c r="K1523" s="19"/>
      <c r="L1523" s="19"/>
      <c r="M1523" s="19"/>
      <c r="N1523" s="19"/>
      <c r="O1523" s="19"/>
      <c r="P1523" s="19"/>
      <c r="Q1523" s="20"/>
      <c r="R1523" s="16"/>
      <c r="S1523" s="21"/>
      <c r="T1523" s="21"/>
      <c r="U1523" s="22"/>
      <c r="V1523" s="23">
        <f>IFERROR((J1523/I1523)*100,0)</f>
        <v>0</v>
      </c>
      <c r="W1523" s="23">
        <f>IFERROR((S1523/T1523)*100,0)</f>
        <v>0</v>
      </c>
      <c r="X1523" s="23">
        <f>IFERROR(((N1523+O1523+P1523)/(K1523+L1523+M1523))*100,0)</f>
        <v>0</v>
      </c>
      <c r="Y1523" s="24"/>
    </row>
    <row r="1524" spans="1:25" s="85" customFormat="1" x14ac:dyDescent="0.25">
      <c r="A1524" s="16">
        <v>2</v>
      </c>
      <c r="B1524" s="16"/>
      <c r="C1524" s="17"/>
      <c r="D1524" s="17"/>
      <c r="E1524" s="17"/>
      <c r="F1524" s="18"/>
      <c r="G1524" s="16"/>
      <c r="H1524" s="18"/>
      <c r="I1524" s="18"/>
      <c r="J1524" s="18"/>
      <c r="K1524" s="19"/>
      <c r="L1524" s="19"/>
      <c r="M1524" s="19"/>
      <c r="N1524" s="19"/>
      <c r="O1524" s="19"/>
      <c r="P1524" s="19"/>
      <c r="Q1524" s="20"/>
      <c r="R1524" s="16"/>
      <c r="S1524" s="21"/>
      <c r="T1524" s="21"/>
      <c r="U1524" s="22"/>
      <c r="V1524" s="23">
        <f>IFERROR((J1524/I1524)*100,0)</f>
        <v>0</v>
      </c>
      <c r="W1524" s="23">
        <f>IFERROR((S1524/T1524)*100,0)</f>
        <v>0</v>
      </c>
      <c r="X1524" s="23">
        <f>IFERROR(((N1524+O1524+P1524)/(K1524+L1524+M1524))*100,0)</f>
        <v>0</v>
      </c>
      <c r="Y1524" s="24"/>
    </row>
    <row r="1525" spans="1:25" s="85" customFormat="1" x14ac:dyDescent="0.25">
      <c r="A1525" s="16">
        <v>3</v>
      </c>
      <c r="B1525" s="16"/>
      <c r="C1525" s="17"/>
      <c r="D1525" s="17"/>
      <c r="E1525" s="17"/>
      <c r="F1525" s="18"/>
      <c r="G1525" s="16"/>
      <c r="H1525" s="18"/>
      <c r="I1525" s="18"/>
      <c r="J1525" s="18"/>
      <c r="K1525" s="19"/>
      <c r="L1525" s="19"/>
      <c r="M1525" s="19"/>
      <c r="N1525" s="19"/>
      <c r="O1525" s="19"/>
      <c r="P1525" s="19"/>
      <c r="Q1525" s="20"/>
      <c r="R1525" s="16"/>
      <c r="S1525" s="21"/>
      <c r="T1525" s="21"/>
      <c r="U1525" s="22"/>
      <c r="V1525" s="23">
        <f>IFERROR((J1525/I1525)*100,0)</f>
        <v>0</v>
      </c>
      <c r="W1525" s="23">
        <f>IFERROR((S1525/T1525)*100,0)</f>
        <v>0</v>
      </c>
      <c r="X1525" s="23">
        <f>IFERROR(((N1525+O1525+P1525)/(K1525+L1525+M1525))*100,0)</f>
        <v>0</v>
      </c>
      <c r="Y1525" s="24"/>
    </row>
    <row r="1526" spans="1:25" s="85" customFormat="1" x14ac:dyDescent="0.25">
      <c r="A1526" s="25"/>
      <c r="B1526" s="25"/>
      <c r="C1526" s="26"/>
      <c r="D1526" s="183" t="s">
        <v>43</v>
      </c>
      <c r="E1526" s="183"/>
      <c r="F1526" s="27"/>
      <c r="G1526" s="25"/>
      <c r="H1526" s="27"/>
      <c r="I1526" s="27"/>
      <c r="J1526" s="27"/>
      <c r="K1526" s="28">
        <f t="shared" ref="K1526:P1526" si="157">K1523+K1524+K1525</f>
        <v>0</v>
      </c>
      <c r="L1526" s="28">
        <f t="shared" si="157"/>
        <v>0</v>
      </c>
      <c r="M1526" s="28">
        <f t="shared" si="157"/>
        <v>0</v>
      </c>
      <c r="N1526" s="28">
        <f t="shared" si="157"/>
        <v>0</v>
      </c>
      <c r="O1526" s="28">
        <f t="shared" si="157"/>
        <v>0</v>
      </c>
      <c r="P1526" s="28">
        <f t="shared" si="157"/>
        <v>0</v>
      </c>
      <c r="Q1526" s="29"/>
      <c r="R1526" s="25"/>
      <c r="S1526" s="30"/>
      <c r="T1526" s="30"/>
      <c r="U1526" s="31"/>
      <c r="V1526" s="31">
        <v>0</v>
      </c>
      <c r="W1526" s="31">
        <v>0</v>
      </c>
      <c r="X1526" s="31">
        <v>0</v>
      </c>
      <c r="Y1526" s="25"/>
    </row>
    <row r="1527" spans="1:25" s="85" customFormat="1" x14ac:dyDescent="0.25">
      <c r="A1527" s="16">
        <v>4</v>
      </c>
      <c r="B1527" s="16"/>
      <c r="C1527" s="17"/>
      <c r="D1527" s="17"/>
      <c r="E1527" s="17"/>
      <c r="F1527" s="18"/>
      <c r="G1527" s="16"/>
      <c r="H1527" s="18"/>
      <c r="I1527" s="18"/>
      <c r="J1527" s="18"/>
      <c r="K1527" s="19"/>
      <c r="L1527" s="19"/>
      <c r="M1527" s="19"/>
      <c r="N1527" s="19"/>
      <c r="O1527" s="19"/>
      <c r="P1527" s="19"/>
      <c r="Q1527" s="20"/>
      <c r="R1527" s="16"/>
      <c r="S1527" s="21"/>
      <c r="T1527" s="21"/>
      <c r="U1527" s="22"/>
      <c r="V1527" s="23">
        <f>IFERROR((J1527/I1527)*100,0)</f>
        <v>0</v>
      </c>
      <c r="W1527" s="23">
        <f>IFERROR((S1527/T1527)*100,0)</f>
        <v>0</v>
      </c>
      <c r="X1527" s="23">
        <f>IFERROR(((N1527+O1527+P1527)/(K1527+L1527+M1527))*100,0)</f>
        <v>0</v>
      </c>
      <c r="Y1527" s="24"/>
    </row>
    <row r="1528" spans="1:25" s="85" customFormat="1" x14ac:dyDescent="0.25">
      <c r="A1528" s="16">
        <v>5</v>
      </c>
      <c r="B1528" s="16"/>
      <c r="C1528" s="16"/>
      <c r="D1528" s="17"/>
      <c r="E1528" s="17"/>
      <c r="F1528" s="18"/>
      <c r="G1528" s="16"/>
      <c r="H1528" s="18"/>
      <c r="I1528" s="18"/>
      <c r="J1528" s="18"/>
      <c r="K1528" s="19"/>
      <c r="L1528" s="19"/>
      <c r="M1528" s="19"/>
      <c r="N1528" s="19"/>
      <c r="O1528" s="19"/>
      <c r="P1528" s="19"/>
      <c r="Q1528" s="20"/>
      <c r="R1528" s="16"/>
      <c r="S1528" s="21"/>
      <c r="T1528" s="16"/>
      <c r="U1528" s="16"/>
      <c r="V1528" s="23">
        <f>IFERROR((J1528/I1528)*100,0)</f>
        <v>0</v>
      </c>
      <c r="W1528" s="23">
        <f>IFERROR((S1528/T1528)*100,0)</f>
        <v>0</v>
      </c>
      <c r="X1528" s="23">
        <f>IFERROR(((N1528+O1528+P1528)/(K1528+L1528+M1528))*100,0)</f>
        <v>0</v>
      </c>
      <c r="Y1528" s="24"/>
    </row>
    <row r="1529" spans="1:25" s="85" customFormat="1" x14ac:dyDescent="0.25">
      <c r="A1529" s="16">
        <v>6</v>
      </c>
      <c r="B1529" s="16"/>
      <c r="C1529" s="16"/>
      <c r="D1529" s="17"/>
      <c r="E1529" s="17"/>
      <c r="F1529" s="18"/>
      <c r="G1529" s="16"/>
      <c r="H1529" s="18"/>
      <c r="I1529" s="18"/>
      <c r="J1529" s="18"/>
      <c r="K1529" s="19"/>
      <c r="L1529" s="19"/>
      <c r="M1529" s="19"/>
      <c r="N1529" s="19"/>
      <c r="O1529" s="19"/>
      <c r="P1529" s="19"/>
      <c r="Q1529" s="32"/>
      <c r="R1529" s="33"/>
      <c r="S1529" s="34"/>
      <c r="T1529" s="34"/>
      <c r="U1529" s="35"/>
      <c r="V1529" s="23">
        <f>IFERROR((J1529/I1529)*100,0)</f>
        <v>0</v>
      </c>
      <c r="W1529" s="23">
        <f>IFERROR((S1529/T1529)*100,0)</f>
        <v>0</v>
      </c>
      <c r="X1529" s="23">
        <f>IFERROR(((N1529+O1529+P1529)/(K1529+L1529+M1529))*100,0)</f>
        <v>0</v>
      </c>
      <c r="Y1529" s="24"/>
    </row>
    <row r="1530" spans="1:25" s="85" customFormat="1" x14ac:dyDescent="0.25">
      <c r="A1530" s="25"/>
      <c r="B1530" s="25"/>
      <c r="C1530" s="25"/>
      <c r="D1530" s="183" t="s">
        <v>43</v>
      </c>
      <c r="E1530" s="183"/>
      <c r="F1530" s="27"/>
      <c r="G1530" s="25"/>
      <c r="H1530" s="27"/>
      <c r="I1530" s="27"/>
      <c r="J1530" s="27"/>
      <c r="K1530" s="28">
        <f t="shared" ref="K1530:P1530" si="158">K1527+K1528+K1529</f>
        <v>0</v>
      </c>
      <c r="L1530" s="28">
        <f t="shared" si="158"/>
        <v>0</v>
      </c>
      <c r="M1530" s="28">
        <f t="shared" si="158"/>
        <v>0</v>
      </c>
      <c r="N1530" s="28">
        <f t="shared" si="158"/>
        <v>0</v>
      </c>
      <c r="O1530" s="28">
        <f t="shared" si="158"/>
        <v>0</v>
      </c>
      <c r="P1530" s="28">
        <f t="shared" si="158"/>
        <v>0</v>
      </c>
      <c r="Q1530" s="32"/>
      <c r="R1530" s="33"/>
      <c r="S1530" s="34"/>
      <c r="T1530" s="34"/>
      <c r="U1530" s="35"/>
      <c r="V1530" s="23">
        <f>IFERROR((J1530/I1530)*100,0)</f>
        <v>0</v>
      </c>
      <c r="W1530" s="23">
        <f>IFERROR((S1530/T1530)*100,0)</f>
        <v>0</v>
      </c>
      <c r="X1530" s="23">
        <f>IFERROR(((N1530+O1530+P1530)/(K1530+L1530+M1530))*100,0)</f>
        <v>0</v>
      </c>
      <c r="Y1530" s="24"/>
    </row>
    <row r="1531" spans="1:25" s="85" customFormat="1" x14ac:dyDescent="0.25">
      <c r="A1531" s="259" t="s">
        <v>44</v>
      </c>
      <c r="B1531" s="259"/>
      <c r="C1531" s="259"/>
      <c r="D1531" s="259"/>
      <c r="E1531" s="259"/>
      <c r="F1531" s="259"/>
      <c r="G1531" s="259"/>
      <c r="H1531" s="259"/>
      <c r="I1531" s="179"/>
      <c r="J1531" s="179"/>
      <c r="K1531" s="37">
        <f t="shared" ref="K1531:P1531" si="159">K1526+K1530</f>
        <v>0</v>
      </c>
      <c r="L1531" s="37">
        <f t="shared" si="159"/>
        <v>0</v>
      </c>
      <c r="M1531" s="37">
        <f t="shared" si="159"/>
        <v>0</v>
      </c>
      <c r="N1531" s="37">
        <f t="shared" si="159"/>
        <v>0</v>
      </c>
      <c r="O1531" s="37">
        <f t="shared" si="159"/>
        <v>0</v>
      </c>
      <c r="P1531" s="37">
        <f t="shared" si="159"/>
        <v>0</v>
      </c>
      <c r="Q1531" s="275"/>
      <c r="R1531" s="275"/>
      <c r="S1531" s="275"/>
      <c r="T1531" s="275"/>
      <c r="U1531" s="275"/>
      <c r="V1531" s="275"/>
      <c r="W1531" s="275"/>
      <c r="X1531" s="275"/>
      <c r="Y1531" s="275"/>
    </row>
    <row r="1532" spans="1:25" s="85" customFormat="1" x14ac:dyDescent="0.25">
      <c r="A1532" s="38"/>
      <c r="B1532" s="38"/>
      <c r="C1532" s="38"/>
      <c r="D1532" s="38"/>
      <c r="E1532" s="38"/>
      <c r="F1532" s="38"/>
      <c r="G1532" s="38"/>
      <c r="H1532" s="38"/>
      <c r="I1532" s="38"/>
      <c r="J1532" s="38"/>
      <c r="K1532" s="38"/>
      <c r="L1532" s="39"/>
      <c r="M1532" s="39"/>
      <c r="N1532" s="1"/>
      <c r="O1532" s="1"/>
      <c r="P1532" s="1"/>
      <c r="Q1532" s="1"/>
      <c r="R1532" s="1"/>
      <c r="S1532" s="1"/>
      <c r="T1532" s="1"/>
      <c r="U1532" s="1"/>
      <c r="V1532" s="1"/>
      <c r="W1532" s="1"/>
      <c r="X1532" s="1"/>
      <c r="Y1532" s="1"/>
    </row>
    <row r="1533" spans="1:25" s="85" customFormat="1" x14ac:dyDescent="0.25">
      <c r="A1533" s="39"/>
      <c r="B1533" s="39"/>
      <c r="C1533" s="39"/>
      <c r="D1533" s="39"/>
      <c r="E1533" s="39"/>
      <c r="F1533" s="39"/>
      <c r="G1533" s="39"/>
      <c r="H1533" s="39"/>
      <c r="I1533" s="39"/>
      <c r="J1533" s="39"/>
      <c r="K1533" s="39"/>
      <c r="L1533" s="39"/>
      <c r="M1533" s="39"/>
      <c r="N1533" s="39"/>
      <c r="O1533" s="39"/>
      <c r="P1533" s="39"/>
      <c r="Q1533" s="1"/>
      <c r="R1533" s="1"/>
      <c r="S1533" s="1"/>
      <c r="T1533" s="1"/>
      <c r="U1533" s="1"/>
      <c r="V1533" s="1"/>
      <c r="W1533" s="1"/>
      <c r="X1533" s="1"/>
      <c r="Y1533" s="1"/>
    </row>
    <row r="1534" spans="1:25" s="85" customFormat="1" x14ac:dyDescent="0.25">
      <c r="A1534" s="276" t="s">
        <v>45</v>
      </c>
      <c r="B1534" s="276"/>
      <c r="C1534" s="276"/>
      <c r="D1534" s="276"/>
      <c r="E1534" s="276"/>
      <c r="F1534" s="276"/>
      <c r="G1534" s="276"/>
      <c r="H1534" s="276"/>
      <c r="I1534" s="276"/>
      <c r="J1534" s="276"/>
      <c r="K1534" s="276"/>
      <c r="L1534" s="276"/>
      <c r="M1534" s="276"/>
      <c r="N1534" s="276"/>
      <c r="O1534" s="276"/>
      <c r="P1534" s="276"/>
      <c r="Q1534" s="276"/>
      <c r="R1534" s="276"/>
      <c r="S1534" s="276"/>
      <c r="T1534" s="276"/>
      <c r="U1534" s="276"/>
      <c r="V1534" s="276"/>
      <c r="W1534" s="276"/>
      <c r="X1534" s="276"/>
      <c r="Y1534" s="276"/>
    </row>
    <row r="1535" spans="1:25" s="85" customFormat="1" x14ac:dyDescent="0.25">
      <c r="A1535" s="277"/>
      <c r="B1535" s="277"/>
      <c r="C1535" s="277"/>
      <c r="D1535" s="277"/>
      <c r="E1535" s="277"/>
      <c r="F1535" s="277"/>
      <c r="G1535" s="277"/>
      <c r="H1535" s="277"/>
      <c r="I1535" s="277"/>
      <c r="J1535" s="277"/>
      <c r="K1535" s="277"/>
      <c r="L1535" s="277"/>
      <c r="M1535" s="277"/>
      <c r="N1535" s="277"/>
      <c r="O1535" s="277"/>
      <c r="P1535" s="277"/>
      <c r="Q1535" s="277"/>
      <c r="R1535" s="277"/>
      <c r="S1535" s="277"/>
      <c r="T1535" s="277"/>
      <c r="U1535" s="277"/>
      <c r="V1535" s="277"/>
      <c r="W1535" s="277"/>
      <c r="X1535" s="277"/>
      <c r="Y1535" s="277"/>
    </row>
    <row r="1536" spans="1:25" s="85" customFormat="1" ht="24.75" customHeight="1" x14ac:dyDescent="0.25">
      <c r="A1536" s="264" t="s">
        <v>15</v>
      </c>
      <c r="B1536" s="278" t="s">
        <v>46</v>
      </c>
      <c r="C1536" s="264" t="s">
        <v>47</v>
      </c>
      <c r="D1536" s="264"/>
      <c r="E1536" s="280" t="s">
        <v>18</v>
      </c>
      <c r="F1536" s="278" t="s">
        <v>20</v>
      </c>
      <c r="G1536" s="280" t="s">
        <v>48</v>
      </c>
      <c r="H1536" s="280" t="s">
        <v>22</v>
      </c>
      <c r="I1536" s="280"/>
      <c r="J1536" s="261" t="s">
        <v>23</v>
      </c>
      <c r="K1536" s="262"/>
      <c r="L1536" s="262"/>
      <c r="M1536" s="262"/>
      <c r="N1536" s="262"/>
      <c r="O1536" s="263"/>
      <c r="P1536" s="281" t="s">
        <v>49</v>
      </c>
      <c r="Q1536" s="282"/>
      <c r="R1536" s="283" t="s">
        <v>50</v>
      </c>
      <c r="S1536" s="283"/>
      <c r="T1536" s="284" t="s">
        <v>26</v>
      </c>
      <c r="U1536" s="221" t="s">
        <v>27</v>
      </c>
      <c r="V1536" s="221" t="s">
        <v>27</v>
      </c>
      <c r="W1536" s="221" t="s">
        <v>27</v>
      </c>
      <c r="X1536" s="285" t="s">
        <v>28</v>
      </c>
      <c r="Y1536" s="40"/>
    </row>
    <row r="1537" spans="1:25" s="85" customFormat="1" ht="32.25" customHeight="1" x14ac:dyDescent="0.25">
      <c r="A1537" s="264"/>
      <c r="B1537" s="279"/>
      <c r="C1537" s="264"/>
      <c r="D1537" s="264"/>
      <c r="E1537" s="280"/>
      <c r="F1537" s="279"/>
      <c r="G1537" s="280"/>
      <c r="H1537" s="186" t="s">
        <v>31</v>
      </c>
      <c r="I1537" s="10" t="s">
        <v>32</v>
      </c>
      <c r="J1537" s="269" t="s">
        <v>51</v>
      </c>
      <c r="K1537" s="270"/>
      <c r="L1537" s="286"/>
      <c r="M1537" s="269" t="s">
        <v>34</v>
      </c>
      <c r="N1537" s="270"/>
      <c r="O1537" s="286"/>
      <c r="P1537" s="27" t="s">
        <v>35</v>
      </c>
      <c r="Q1537" s="27" t="s">
        <v>36</v>
      </c>
      <c r="R1537" s="27" t="s">
        <v>123</v>
      </c>
      <c r="S1537" s="27" t="s">
        <v>124</v>
      </c>
      <c r="T1537" s="284"/>
      <c r="U1537" s="220" t="s">
        <v>37</v>
      </c>
      <c r="V1537" s="220" t="s">
        <v>38</v>
      </c>
      <c r="W1537" s="220" t="s">
        <v>39</v>
      </c>
      <c r="X1537" s="285"/>
      <c r="Y1537" s="40"/>
    </row>
    <row r="1538" spans="1:25" s="85" customFormat="1" ht="24" x14ac:dyDescent="0.25">
      <c r="A1538" s="180"/>
      <c r="B1538" s="182"/>
      <c r="C1538" s="71"/>
      <c r="D1538" s="72"/>
      <c r="E1538" s="181"/>
      <c r="F1538" s="182"/>
      <c r="G1538" s="183"/>
      <c r="H1538" s="41"/>
      <c r="I1538" s="10"/>
      <c r="J1538" s="183" t="s">
        <v>40</v>
      </c>
      <c r="K1538" s="183" t="s">
        <v>41</v>
      </c>
      <c r="L1538" s="183" t="s">
        <v>42</v>
      </c>
      <c r="M1538" s="183" t="s">
        <v>40</v>
      </c>
      <c r="N1538" s="183" t="s">
        <v>41</v>
      </c>
      <c r="O1538" s="183" t="s">
        <v>42</v>
      </c>
      <c r="P1538" s="183"/>
      <c r="Q1538" s="183"/>
      <c r="R1538" s="183"/>
      <c r="S1538" s="183"/>
      <c r="T1538" s="183"/>
      <c r="U1538" s="14"/>
      <c r="V1538" s="14"/>
      <c r="W1538" s="14"/>
      <c r="X1538" s="187"/>
      <c r="Y1538" s="40"/>
    </row>
    <row r="1539" spans="1:25" s="85" customFormat="1" ht="33" customHeight="1" x14ac:dyDescent="0.25">
      <c r="A1539" s="16">
        <v>1</v>
      </c>
      <c r="B1539" s="42" t="s">
        <v>75</v>
      </c>
      <c r="C1539" s="247" t="s">
        <v>235</v>
      </c>
      <c r="D1539" s="329"/>
      <c r="E1539" s="159" t="s">
        <v>236</v>
      </c>
      <c r="F1539" s="184" t="s">
        <v>54</v>
      </c>
      <c r="G1539" s="185" t="s">
        <v>54</v>
      </c>
      <c r="H1539" s="18">
        <v>3</v>
      </c>
      <c r="I1539" s="18">
        <v>3</v>
      </c>
      <c r="J1539" s="19">
        <v>15647.63</v>
      </c>
      <c r="K1539" s="19"/>
      <c r="L1539" s="19"/>
      <c r="M1539" s="19">
        <v>15647.63</v>
      </c>
      <c r="N1539" s="19"/>
      <c r="O1539" s="20"/>
      <c r="P1539" s="23">
        <f>IFERROR((I1539/H1539)*100,0)</f>
        <v>100</v>
      </c>
      <c r="Q1539" s="23">
        <f>IFERROR((M1539/J1539)*100,0)</f>
        <v>100</v>
      </c>
      <c r="R1539" s="21">
        <v>44470</v>
      </c>
      <c r="S1539" s="21">
        <v>44561</v>
      </c>
      <c r="T1539" s="22">
        <v>500</v>
      </c>
      <c r="U1539" s="23">
        <f t="shared" ref="U1539" si="160">IFERROR((I1539/H1539)*100,0)</f>
        <v>100</v>
      </c>
      <c r="V1539" s="23">
        <f t="shared" ref="V1539" si="161">IFERROR((Q1539/P1539)*100,0)</f>
        <v>100</v>
      </c>
      <c r="W1539" s="23">
        <f t="shared" ref="W1539" si="162">IFERROR((M1539/J1539)*100,0)</f>
        <v>100</v>
      </c>
      <c r="X1539" s="24"/>
      <c r="Y1539" s="40"/>
    </row>
    <row r="1540" spans="1:25" s="85" customFormat="1" ht="19.5" customHeight="1" x14ac:dyDescent="0.25">
      <c r="A1540" s="16"/>
      <c r="B1540" s="42"/>
      <c r="C1540" s="247"/>
      <c r="D1540" s="329"/>
      <c r="E1540" s="159"/>
      <c r="F1540" s="184"/>
      <c r="G1540" s="185"/>
      <c r="H1540" s="18"/>
      <c r="I1540" s="18"/>
      <c r="J1540" s="19"/>
      <c r="K1540" s="19"/>
      <c r="L1540" s="19"/>
      <c r="M1540" s="19"/>
      <c r="N1540" s="20"/>
      <c r="O1540" s="20"/>
      <c r="P1540" s="23"/>
      <c r="Q1540" s="23"/>
      <c r="R1540" s="21"/>
      <c r="S1540" s="21"/>
      <c r="T1540" s="22"/>
      <c r="U1540" s="23"/>
      <c r="V1540" s="23"/>
      <c r="W1540" s="23"/>
      <c r="X1540" s="24"/>
      <c r="Y1540" s="40"/>
    </row>
    <row r="1541" spans="1:25" s="85" customFormat="1" ht="19.5" customHeight="1" x14ac:dyDescent="0.25">
      <c r="A1541" s="16"/>
      <c r="B1541" s="42"/>
      <c r="C1541" s="329"/>
      <c r="D1541" s="246"/>
      <c r="E1541" s="162"/>
      <c r="F1541" s="184"/>
      <c r="G1541" s="18"/>
      <c r="H1541" s="18"/>
      <c r="I1541" s="18"/>
      <c r="J1541" s="19"/>
      <c r="K1541" s="19"/>
      <c r="L1541" s="19"/>
      <c r="M1541" s="19"/>
      <c r="N1541" s="20"/>
      <c r="O1541" s="20"/>
      <c r="P1541" s="23"/>
      <c r="Q1541" s="23"/>
      <c r="R1541" s="21"/>
      <c r="S1541" s="21"/>
      <c r="T1541" s="22"/>
      <c r="U1541" s="23"/>
      <c r="V1541" s="23"/>
      <c r="W1541" s="23"/>
      <c r="X1541" s="24"/>
      <c r="Y1541" s="40"/>
    </row>
    <row r="1542" spans="1:25" s="85" customFormat="1" x14ac:dyDescent="0.25">
      <c r="A1542" s="16"/>
      <c r="B1542" s="42"/>
      <c r="C1542" s="330"/>
      <c r="D1542" s="331"/>
      <c r="E1542" s="178"/>
      <c r="F1542" s="184"/>
      <c r="G1542" s="185"/>
      <c r="H1542" s="178"/>
      <c r="I1542" s="81"/>
      <c r="J1542" s="19"/>
      <c r="K1542" s="19"/>
      <c r="L1542" s="19"/>
      <c r="M1542" s="19"/>
      <c r="N1542" s="20"/>
      <c r="O1542" s="20"/>
      <c r="P1542" s="20"/>
      <c r="Q1542" s="16"/>
      <c r="R1542" s="21"/>
      <c r="S1542" s="21"/>
      <c r="T1542" s="22"/>
      <c r="U1542" s="23"/>
      <c r="V1542" s="23"/>
      <c r="W1542" s="23"/>
      <c r="X1542" s="24"/>
      <c r="Y1542" s="40"/>
    </row>
    <row r="1543" spans="1:25" s="85" customFormat="1" x14ac:dyDescent="0.25">
      <c r="A1543" s="259" t="s">
        <v>44</v>
      </c>
      <c r="B1543" s="259"/>
      <c r="C1543" s="260"/>
      <c r="D1543" s="260"/>
      <c r="E1543" s="48"/>
      <c r="F1543" s="118"/>
      <c r="G1543" s="46"/>
      <c r="H1543" s="48"/>
      <c r="I1543" s="46"/>
      <c r="J1543" s="28">
        <f>J1542+J1541+J1540+J1539</f>
        <v>15647.63</v>
      </c>
      <c r="K1543" s="28"/>
      <c r="L1543" s="28"/>
      <c r="M1543" s="28">
        <f>M1542+M1541+M1540+M1539</f>
        <v>15647.63</v>
      </c>
      <c r="N1543" s="49"/>
      <c r="O1543" s="49"/>
      <c r="P1543" s="49"/>
      <c r="Q1543" s="49"/>
      <c r="R1543" s="49"/>
      <c r="S1543" s="49"/>
      <c r="T1543" s="49"/>
      <c r="U1543" s="49"/>
      <c r="V1543" s="49"/>
      <c r="W1543" s="49"/>
      <c r="X1543" s="49"/>
      <c r="Y1543" s="40"/>
    </row>
    <row r="1544" spans="1:25" s="85" customFormat="1" x14ac:dyDescent="0.25">
      <c r="A1544" s="1"/>
      <c r="B1544" s="50"/>
      <c r="C1544" s="1"/>
      <c r="D1544" s="1"/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"/>
      <c r="P1544" s="1"/>
      <c r="Q1544" s="1"/>
      <c r="R1544" s="1"/>
      <c r="S1544" s="1"/>
      <c r="T1544" s="1"/>
      <c r="U1544" s="51"/>
      <c r="V1544" s="51"/>
      <c r="W1544" s="51"/>
      <c r="X1544" s="51"/>
      <c r="Y1544" s="52"/>
    </row>
    <row r="1545" spans="1:25" s="85" customFormat="1" x14ac:dyDescent="0.25">
      <c r="A1545" s="1"/>
      <c r="B1545" s="84"/>
      <c r="C1545" s="1"/>
      <c r="D1545" s="1"/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"/>
      <c r="P1545" s="1"/>
      <c r="Q1545" s="1"/>
      <c r="R1545" s="1"/>
      <c r="S1545" s="1"/>
      <c r="T1545" s="1"/>
      <c r="U1545" s="51"/>
      <c r="V1545" s="51"/>
      <c r="W1545" s="51"/>
      <c r="X1545" s="51"/>
      <c r="Y1545" s="52"/>
    </row>
    <row r="1546" spans="1:25" s="85" customFormat="1" ht="16.5" x14ac:dyDescent="0.3">
      <c r="A1546" s="53"/>
      <c r="B1546" s="84"/>
      <c r="C1546" s="1"/>
      <c r="D1546" s="261" t="s">
        <v>55</v>
      </c>
      <c r="E1546" s="262"/>
      <c r="F1546" s="262"/>
      <c r="G1546" s="262"/>
      <c r="H1546" s="262"/>
      <c r="I1546" s="262"/>
      <c r="J1546" s="262"/>
      <c r="K1546" s="262"/>
      <c r="L1546" s="262"/>
      <c r="M1546" s="262"/>
      <c r="N1546" s="262"/>
      <c r="O1546" s="262"/>
      <c r="P1546" s="262"/>
      <c r="Q1546" s="262"/>
      <c r="R1546" s="262"/>
      <c r="S1546" s="262"/>
      <c r="T1546" s="263"/>
      <c r="U1546" s="1"/>
      <c r="V1546" s="1"/>
      <c r="W1546" s="1"/>
      <c r="X1546" s="1"/>
      <c r="Y1546" s="1"/>
    </row>
    <row r="1547" spans="1:25" s="85" customFormat="1" ht="16.5" x14ac:dyDescent="0.3">
      <c r="A1547" s="53"/>
      <c r="B1547" s="84"/>
      <c r="C1547" s="1"/>
      <c r="D1547" s="264" t="s">
        <v>56</v>
      </c>
      <c r="E1547" s="264" t="s">
        <v>57</v>
      </c>
      <c r="F1547" s="264"/>
      <c r="G1547" s="264"/>
      <c r="H1547" s="261"/>
      <c r="I1547" s="265" t="s">
        <v>58</v>
      </c>
      <c r="J1547" s="262"/>
      <c r="K1547" s="266"/>
      <c r="L1547" s="265" t="s">
        <v>59</v>
      </c>
      <c r="M1547" s="262"/>
      <c r="N1547" s="262"/>
      <c r="O1547" s="267" t="s">
        <v>60</v>
      </c>
      <c r="P1547" s="267"/>
      <c r="Q1547" s="267"/>
      <c r="R1547" s="267"/>
      <c r="S1547" s="267"/>
      <c r="T1547" s="268"/>
      <c r="U1547" s="1"/>
      <c r="V1547" s="1"/>
      <c r="W1547" s="1"/>
      <c r="X1547" s="1"/>
      <c r="Y1547" s="1"/>
    </row>
    <row r="1548" spans="1:25" s="85" customFormat="1" x14ac:dyDescent="0.25">
      <c r="A1548" s="1"/>
      <c r="B1548" s="84"/>
      <c r="C1548" s="1"/>
      <c r="D1548" s="264"/>
      <c r="E1548" s="264" t="s">
        <v>61</v>
      </c>
      <c r="F1548" s="264"/>
      <c r="G1548" s="269" t="s">
        <v>62</v>
      </c>
      <c r="H1548" s="270"/>
      <c r="I1548" s="54" t="s">
        <v>61</v>
      </c>
      <c r="J1548" s="269" t="s">
        <v>62</v>
      </c>
      <c r="K1548" s="271"/>
      <c r="L1548" s="54" t="s">
        <v>61</v>
      </c>
      <c r="M1548" s="269" t="s">
        <v>62</v>
      </c>
      <c r="N1548" s="271"/>
      <c r="O1548" s="272" t="s">
        <v>16</v>
      </c>
      <c r="P1548" s="272"/>
      <c r="Q1548" s="272"/>
      <c r="R1548" s="55" t="s">
        <v>61</v>
      </c>
      <c r="S1548" s="273" t="s">
        <v>62</v>
      </c>
      <c r="T1548" s="273"/>
      <c r="U1548" s="1"/>
      <c r="V1548" s="1"/>
      <c r="W1548" s="1"/>
      <c r="X1548" s="1"/>
      <c r="Y1548" s="1"/>
    </row>
    <row r="1549" spans="1:25" s="85" customFormat="1" x14ac:dyDescent="0.25">
      <c r="A1549" s="1"/>
      <c r="B1549" s="84"/>
      <c r="C1549" s="1"/>
      <c r="D1549" s="56" t="s">
        <v>63</v>
      </c>
      <c r="E1549" s="228">
        <f t="shared" ref="E1549:E1558" si="163">COUNTIFS(G1523:G1526,"O",B1523:B1526,"AGUA Y SANEAMIENTO")</f>
        <v>0</v>
      </c>
      <c r="F1549" s="229"/>
      <c r="G1549" s="230">
        <f t="shared" ref="G1549:G1554" si="164">SUMIFS(N1516:N1523,G1516:G1523,"O",B1516:B1523,"AGUA Y SANEAMIENTO")</f>
        <v>0</v>
      </c>
      <c r="H1549" s="231"/>
      <c r="I1549" s="57">
        <f>COUNTIFS(G1514:G1517,"A",B1514:B1517,"AGUA Y SANEAMIENTO")</f>
        <v>0</v>
      </c>
      <c r="J1549" s="230">
        <f t="shared" ref="J1549:J1554" si="165">SUMIFS(N1516:N1523,G1516:G1523,"A",B1516:B1523,"AGUA Y SANEAMIENTO")</f>
        <v>0</v>
      </c>
      <c r="K1549" s="232"/>
      <c r="L1549" s="57">
        <f>COUNTIFS(G1514:G1517,"AC",B1514:B1517,"AGUA Y SANEAMIENTO")</f>
        <v>0</v>
      </c>
      <c r="M1549" s="230">
        <f>SUMIFS(N1517:N1524,G1517:G1524,"AC",B1517:B1524,"AGUA Y SANEAMIENTO")</f>
        <v>0</v>
      </c>
      <c r="N1549" s="232"/>
      <c r="O1549" s="246" t="s">
        <v>64</v>
      </c>
      <c r="P1549" s="247"/>
      <c r="Q1549" s="247"/>
      <c r="R1549" s="248">
        <f>COUNTIF(B1537:B1546,"FGP")</f>
        <v>1</v>
      </c>
      <c r="S1549" s="250">
        <f>SUMIF(B1537:B1546,"FGP",M1537:M1546)</f>
        <v>15647.63</v>
      </c>
      <c r="T1549" s="251"/>
      <c r="U1549" s="1"/>
      <c r="V1549" s="1"/>
      <c r="W1549" s="1"/>
      <c r="X1549" s="1"/>
      <c r="Y1549" s="1"/>
    </row>
    <row r="1550" spans="1:25" s="85" customFormat="1" x14ac:dyDescent="0.25">
      <c r="A1550" s="1"/>
      <c r="B1550" s="84"/>
      <c r="C1550" s="1"/>
      <c r="D1550" s="56" t="s">
        <v>65</v>
      </c>
      <c r="E1550" s="228">
        <f t="shared" si="163"/>
        <v>0</v>
      </c>
      <c r="F1550" s="229"/>
      <c r="G1550" s="230">
        <f t="shared" si="164"/>
        <v>0</v>
      </c>
      <c r="H1550" s="231"/>
      <c r="I1550" s="57">
        <f>COUNTIFS(G1514:G1517,"A",B1514:B1517,"EDUCACIÓN")</f>
        <v>0</v>
      </c>
      <c r="J1550" s="230">
        <f t="shared" si="165"/>
        <v>0</v>
      </c>
      <c r="K1550" s="232"/>
      <c r="L1550" s="57">
        <f>COUNTIFS(G1514:G1517,"AC",B1514:B1517,"EDUCACIÓN")</f>
        <v>0</v>
      </c>
      <c r="M1550" s="230">
        <f>SUMIFS(N1513:N1515,G1513:G1515,"AC",B1513:B1515,"AGUA Y SANEAMIENTO")</f>
        <v>0</v>
      </c>
      <c r="N1550" s="232"/>
      <c r="O1550" s="246"/>
      <c r="P1550" s="247"/>
      <c r="Q1550" s="247"/>
      <c r="R1550" s="274"/>
      <c r="S1550" s="254"/>
      <c r="T1550" s="255"/>
      <c r="U1550" s="1"/>
      <c r="V1550" s="1"/>
      <c r="W1550" s="1"/>
      <c r="X1550" s="1"/>
      <c r="Y1550" s="1"/>
    </row>
    <row r="1551" spans="1:25" s="85" customFormat="1" x14ac:dyDescent="0.25">
      <c r="A1551" s="1"/>
      <c r="B1551" s="1"/>
      <c r="C1551" s="1"/>
      <c r="D1551" s="58" t="s">
        <v>66</v>
      </c>
      <c r="E1551" s="228">
        <f t="shared" si="163"/>
        <v>0</v>
      </c>
      <c r="F1551" s="229"/>
      <c r="G1551" s="230">
        <f t="shared" si="164"/>
        <v>0</v>
      </c>
      <c r="H1551" s="231"/>
      <c r="I1551" s="57">
        <f>COUNTIFS(G1514:G1517,"A",B1514:B1517,"OTROS PROYECTOS")</f>
        <v>0</v>
      </c>
      <c r="J1551" s="230">
        <f t="shared" si="165"/>
        <v>0</v>
      </c>
      <c r="K1551" s="232"/>
      <c r="L1551" s="57">
        <f>COUNTIFS(G1514:G1517,"AC",B1514:B1517,"OTROS PROYECTOS")</f>
        <v>0</v>
      </c>
      <c r="M1551" s="230">
        <f>SUMIFS(N1513:N1516,G1513:G1516,"AC",B1513:B1516,"AGUA Y SANEAMIENTO")</f>
        <v>0</v>
      </c>
      <c r="N1551" s="232"/>
      <c r="O1551" s="246" t="s">
        <v>67</v>
      </c>
      <c r="P1551" s="247"/>
      <c r="Q1551" s="247"/>
      <c r="R1551" s="248">
        <f>COUNTIF(B1537:B1546,"FORTAMUN")</f>
        <v>0</v>
      </c>
      <c r="S1551" s="250">
        <f>SUMIF(B1537:B1546,"FORTAMUN",N1537:N1546)</f>
        <v>0</v>
      </c>
      <c r="T1551" s="251"/>
      <c r="U1551" s="1"/>
      <c r="V1551" s="1"/>
      <c r="W1551" s="1"/>
      <c r="X1551" s="1"/>
      <c r="Y1551" s="1"/>
    </row>
    <row r="1552" spans="1:25" s="85" customFormat="1" x14ac:dyDescent="0.25">
      <c r="A1552" s="1"/>
      <c r="B1552" s="1"/>
      <c r="C1552" s="1"/>
      <c r="D1552" s="58" t="s">
        <v>68</v>
      </c>
      <c r="E1552" s="228">
        <f t="shared" si="163"/>
        <v>0</v>
      </c>
      <c r="F1552" s="229"/>
      <c r="G1552" s="230">
        <f t="shared" si="164"/>
        <v>0</v>
      </c>
      <c r="H1552" s="231"/>
      <c r="I1552" s="57">
        <f>COUNTIFS(G1514:G1517,"A",B1514:B1517,"SALUD")</f>
        <v>0</v>
      </c>
      <c r="J1552" s="230">
        <f t="shared" si="165"/>
        <v>0</v>
      </c>
      <c r="K1552" s="232"/>
      <c r="L1552" s="57">
        <f>COUNTIFS(G1514:G1517,"AC",B1514:B1517,"SALUD")</f>
        <v>0</v>
      </c>
      <c r="M1552" s="230">
        <f>SUMIFS(N1513:N1517,G1513:G1517,"AC",B1513:B1517,"AGUA Y SANEAMIENTO")</f>
        <v>0</v>
      </c>
      <c r="N1552" s="232"/>
      <c r="O1552" s="246"/>
      <c r="P1552" s="247"/>
      <c r="Q1552" s="247"/>
      <c r="R1552" s="249"/>
      <c r="S1552" s="252"/>
      <c r="T1552" s="253"/>
      <c r="U1552" s="1"/>
      <c r="V1552" s="1"/>
      <c r="W1552" s="1"/>
      <c r="X1552" s="1"/>
      <c r="Y1552" s="1"/>
    </row>
    <row r="1553" spans="1:25" s="85" customFormat="1" x14ac:dyDescent="0.25">
      <c r="A1553" s="1"/>
      <c r="B1553" s="1"/>
      <c r="C1553" s="1"/>
      <c r="D1553" s="58" t="s">
        <v>69</v>
      </c>
      <c r="E1553" s="228">
        <f t="shared" si="163"/>
        <v>0</v>
      </c>
      <c r="F1553" s="229"/>
      <c r="G1553" s="230">
        <f t="shared" si="164"/>
        <v>0</v>
      </c>
      <c r="H1553" s="231"/>
      <c r="I1553" s="57">
        <f>COUNTIFS(G1514:G1517,"A",B1514:B1517,"URBANIZACIÓN")</f>
        <v>0</v>
      </c>
      <c r="J1553" s="230">
        <f t="shared" si="165"/>
        <v>0</v>
      </c>
      <c r="K1553" s="232"/>
      <c r="L1553" s="57">
        <f>COUNTIFS(G1514:G1517,"AC",B1514:B1517,"URBANIZACIÓN")</f>
        <v>0</v>
      </c>
      <c r="M1553" s="230">
        <f>SUMIFS(N1513:N1518,G1513:G1518,"AC",B1513:B1518,"AGUA Y SANEAMIENTO")</f>
        <v>0</v>
      </c>
      <c r="N1553" s="232"/>
      <c r="O1553" s="246"/>
      <c r="P1553" s="247"/>
      <c r="Q1553" s="247"/>
      <c r="R1553" s="249"/>
      <c r="S1553" s="254"/>
      <c r="T1553" s="255"/>
      <c r="U1553" s="1"/>
      <c r="V1553" s="1"/>
      <c r="W1553" s="1"/>
      <c r="X1553" s="1"/>
      <c r="Y1553" s="1"/>
    </row>
    <row r="1554" spans="1:25" s="85" customFormat="1" x14ac:dyDescent="0.25">
      <c r="A1554" s="1"/>
      <c r="B1554" s="1"/>
      <c r="C1554" s="1"/>
      <c r="D1554" s="58" t="s">
        <v>70</v>
      </c>
      <c r="E1554" s="228">
        <f t="shared" si="163"/>
        <v>0</v>
      </c>
      <c r="F1554" s="229"/>
      <c r="G1554" s="230">
        <f t="shared" si="164"/>
        <v>0</v>
      </c>
      <c r="H1554" s="231"/>
      <c r="I1554" s="57">
        <f>COUNTIFS(G1514:G1517,"A",B1514:B1517,"VIVIENDA")</f>
        <v>0</v>
      </c>
      <c r="J1554" s="230">
        <f t="shared" si="165"/>
        <v>0</v>
      </c>
      <c r="K1554" s="232"/>
      <c r="L1554" s="57">
        <f>COUNTIFS(G1514:G1517,"AC",B1514:B1517,"VIVIENDA")</f>
        <v>0</v>
      </c>
      <c r="M1554" s="230">
        <f>SUMIFS(N1513:N1523,G1513:G1523,"AC",B1513:B1523,"AGUA Y SANEAMIENTO")</f>
        <v>0</v>
      </c>
      <c r="N1554" s="232"/>
      <c r="O1554" s="243"/>
      <c r="P1554" s="244"/>
      <c r="Q1554" s="229"/>
      <c r="R1554" s="59"/>
      <c r="S1554" s="245"/>
      <c r="T1554" s="245"/>
      <c r="U1554" s="1"/>
      <c r="V1554" s="1"/>
      <c r="W1554" s="1"/>
      <c r="X1554" s="1"/>
      <c r="Y1554" s="1"/>
    </row>
    <row r="1555" spans="1:25" s="85" customFormat="1" x14ac:dyDescent="0.25">
      <c r="A1555" s="1"/>
      <c r="B1555" s="1"/>
      <c r="C1555" s="1"/>
      <c r="D1555" s="60" t="s">
        <v>71</v>
      </c>
      <c r="E1555" s="228">
        <f t="shared" si="163"/>
        <v>0</v>
      </c>
      <c r="F1555" s="229"/>
      <c r="G1555" s="230">
        <f>SUMIFS(N1523:N1529,G1523:G1529,"O",B1523:B1529,"AGUA Y SANEAMIENTO")</f>
        <v>0</v>
      </c>
      <c r="H1555" s="231"/>
      <c r="I1555" s="57">
        <f>COUNTIFS(G1514:G1517,"A",B1514:B1517,"PRODIM")</f>
        <v>0</v>
      </c>
      <c r="J1555" s="230">
        <f>SUMIFS(N1523:N1529,G1523:G1529,"A",B1523:B1529,"AGUA Y SANEAMIENTO")</f>
        <v>0</v>
      </c>
      <c r="K1555" s="232"/>
      <c r="L1555" s="57">
        <f>COUNTIFS(G1514:G1517,"AC",B1514:B1517,"PRODIM")</f>
        <v>0</v>
      </c>
      <c r="M1555" s="230">
        <f>SUMIFS(N1514:N1524,G1514:G1524,"AC",B1514:B1524,"AGUA Y SANEAMIENTO")</f>
        <v>0</v>
      </c>
      <c r="N1555" s="232"/>
      <c r="O1555" s="243"/>
      <c r="P1555" s="244"/>
      <c r="Q1555" s="229"/>
      <c r="R1555" s="59"/>
      <c r="S1555" s="245"/>
      <c r="T1555" s="245"/>
      <c r="U1555" s="1"/>
      <c r="V1555" s="1"/>
      <c r="W1555" s="1"/>
      <c r="X1555" s="1"/>
      <c r="Y1555" s="1"/>
    </row>
    <row r="1556" spans="1:25" s="85" customFormat="1" x14ac:dyDescent="0.25">
      <c r="A1556" s="1"/>
      <c r="B1556" s="1"/>
      <c r="C1556" s="1"/>
      <c r="D1556" s="60" t="s">
        <v>72</v>
      </c>
      <c r="E1556" s="228">
        <f t="shared" si="163"/>
        <v>0</v>
      </c>
      <c r="F1556" s="229"/>
      <c r="G1556" s="230">
        <f>SUMIFS(N1524:N1530,G1524:G1530,"O",B1524:B1530,"AGUA Y SANEAMIENTO")</f>
        <v>0</v>
      </c>
      <c r="H1556" s="231"/>
      <c r="I1556" s="57">
        <f>COUNTIFS(G1514:G1517,"A",B1514:B1517,"GASTOS INDIRECTOS")</f>
        <v>0</v>
      </c>
      <c r="J1556" s="230">
        <f>SUMIFS(N1524:N1530,G1524:G1530,"A",B1524:B1530,"AGUA Y SANEAMIENTO")</f>
        <v>0</v>
      </c>
      <c r="K1556" s="232"/>
      <c r="L1556" s="57">
        <f>COUNTIFS(G1514:G1517,"AC",B1514:B1517,"GASTOS INDIRECTOS")</f>
        <v>0</v>
      </c>
      <c r="M1556" s="230">
        <f>SUMIFS(N1515:N1525,G1515:G1525,"AC",B1515:B1525,"AGUA Y SANEAMIENTO")</f>
        <v>0</v>
      </c>
      <c r="N1556" s="232"/>
      <c r="O1556" s="243"/>
      <c r="P1556" s="244"/>
      <c r="Q1556" s="229"/>
      <c r="R1556" s="59"/>
      <c r="S1556" s="245"/>
      <c r="T1556" s="245"/>
      <c r="U1556" s="1"/>
      <c r="V1556" s="1"/>
      <c r="W1556" s="1"/>
      <c r="X1556" s="1"/>
      <c r="Y1556" s="1"/>
    </row>
    <row r="1557" spans="1:25" s="85" customFormat="1" ht="24" x14ac:dyDescent="0.25">
      <c r="A1557" s="1"/>
      <c r="B1557" s="1"/>
      <c r="C1557" s="1"/>
      <c r="D1557" s="61" t="s">
        <v>64</v>
      </c>
      <c r="E1557" s="228">
        <f t="shared" si="163"/>
        <v>0</v>
      </c>
      <c r="F1557" s="229"/>
      <c r="G1557" s="230">
        <f>SUMIFS(N1525:N1531,G1525:G1531,"O",B1525:B1531,"AGUA Y SANEAMIENTO")</f>
        <v>0</v>
      </c>
      <c r="H1557" s="231"/>
      <c r="I1557" s="57">
        <f>COUNTIFS(G1514:G1517,"A",B1514:B1517,"FGP")</f>
        <v>0</v>
      </c>
      <c r="J1557" s="230">
        <f>SUMIFS(N1525:N1531,G1525:G1531,"A",B1525:B1531,"AGUA Y SANEAMIENTO")</f>
        <v>0</v>
      </c>
      <c r="K1557" s="232"/>
      <c r="L1557" s="57">
        <f>COUNTIFS(G1514:G1517,"AC",B1514:B1517,"FGP")</f>
        <v>0</v>
      </c>
      <c r="M1557" s="230"/>
      <c r="N1557" s="232"/>
      <c r="O1557" s="243"/>
      <c r="P1557" s="244"/>
      <c r="Q1557" s="229"/>
      <c r="R1557" s="59"/>
      <c r="S1557" s="245"/>
      <c r="T1557" s="245"/>
      <c r="U1557" s="1"/>
      <c r="V1557" s="1"/>
      <c r="W1557" s="1"/>
      <c r="X1557" s="1"/>
      <c r="Y1557" s="1"/>
    </row>
    <row r="1558" spans="1:25" s="85" customFormat="1" ht="24.75" thickBot="1" x14ac:dyDescent="0.3">
      <c r="A1558" s="1"/>
      <c r="B1558" s="1"/>
      <c r="C1558" s="1"/>
      <c r="D1558" s="62" t="s">
        <v>67</v>
      </c>
      <c r="E1558" s="228">
        <f t="shared" si="163"/>
        <v>0</v>
      </c>
      <c r="F1558" s="229"/>
      <c r="G1558" s="230">
        <f>SUMIFS(N1526:N1532,G1526:G1532,"O",B1526:B1532,"AGUA Y SANEAMIENTO")</f>
        <v>0</v>
      </c>
      <c r="H1558" s="231"/>
      <c r="I1558" s="63">
        <f>COUNTIFS(G1514:G1517,"A",B1514:B1517,"FORTAMUN")</f>
        <v>0</v>
      </c>
      <c r="J1558" s="230">
        <f>SUMIFS(N1526:N1532,G1526:G1532,"A",B1526:B1532,"AGUA Y SANEAMIENTO")</f>
        <v>0</v>
      </c>
      <c r="K1558" s="232"/>
      <c r="L1558" s="63">
        <f>COUNTIFS(G1514:G1517,"AC",B1514:B1517,"FORTAMUN")</f>
        <v>0</v>
      </c>
      <c r="M1558" s="230">
        <f>SUMIFS(N1517:N1527,G1517:G1527,"AC",B1517:B1527,"AGUA Y SANEAMIENTO")</f>
        <v>0</v>
      </c>
      <c r="N1558" s="232"/>
      <c r="O1558" s="233"/>
      <c r="P1558" s="234"/>
      <c r="Q1558" s="235"/>
      <c r="R1558" s="64"/>
      <c r="S1558" s="236"/>
      <c r="T1558" s="236"/>
      <c r="U1558" s="1"/>
      <c r="V1558" s="1"/>
      <c r="W1558" s="1"/>
      <c r="X1558" s="1"/>
      <c r="Y1558" s="1"/>
    </row>
    <row r="1559" spans="1:25" s="85" customFormat="1" ht="15.75" thickBot="1" x14ac:dyDescent="0.3">
      <c r="A1559" s="1"/>
      <c r="B1559" s="1"/>
      <c r="C1559" s="1"/>
      <c r="D1559" s="65" t="s">
        <v>73</v>
      </c>
      <c r="E1559" s="237">
        <f>SUBTOTAL(9,E1549:F1558)</f>
        <v>0</v>
      </c>
      <c r="F1559" s="238"/>
      <c r="G1559" s="239">
        <f>SUBTOTAL(9,G1549:H1558)</f>
        <v>0</v>
      </c>
      <c r="H1559" s="240"/>
      <c r="I1559" s="66">
        <f>SUBTOTAL(9,I1549:I1558)</f>
        <v>0</v>
      </c>
      <c r="J1559" s="239">
        <f>SUBTOTAL(9,J1549:K1558)</f>
        <v>0</v>
      </c>
      <c r="K1559" s="240"/>
      <c r="L1559" s="67">
        <f>SUBTOTAL(9,L1549:L1558)</f>
        <v>0</v>
      </c>
      <c r="M1559" s="239">
        <f>SUBTOTAL(9,M1549:N1558)</f>
        <v>0</v>
      </c>
      <c r="N1559" s="240"/>
      <c r="O1559" s="67"/>
      <c r="P1559" s="68"/>
      <c r="Q1559" s="69"/>
      <c r="R1559" s="70">
        <f>SUBTOTAL(9,R1549:R1558)</f>
        <v>1</v>
      </c>
      <c r="S1559" s="239">
        <f>SUBTOTAL(9,S1549:T1558)</f>
        <v>15647.63</v>
      </c>
      <c r="T1559" s="240"/>
      <c r="U1559" s="1"/>
      <c r="V1559" s="1"/>
      <c r="W1559" s="1"/>
      <c r="X1559" s="1"/>
      <c r="Y1559" s="1"/>
    </row>
    <row r="1560" spans="1:25" s="85" customFormat="1" x14ac:dyDescent="0.25">
      <c r="A1560" s="1"/>
      <c r="B1560" s="1"/>
      <c r="C1560" s="1"/>
      <c r="D1560" s="1"/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"/>
      <c r="P1560" s="1"/>
      <c r="Q1560" s="1"/>
      <c r="R1560" s="1"/>
      <c r="S1560" s="1"/>
      <c r="T1560" s="1"/>
      <c r="U1560" s="1"/>
      <c r="V1560" s="1"/>
      <c r="W1560" s="1"/>
      <c r="X1560" s="1"/>
      <c r="Y1560" s="1"/>
    </row>
    <row r="1561" spans="1:25" s="85" customFormat="1" x14ac:dyDescent="0.25">
      <c r="A1561" s="1"/>
      <c r="B1561" s="1"/>
      <c r="C1561" s="1"/>
      <c r="D1561" s="1"/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"/>
      <c r="P1561" s="1"/>
      <c r="Q1561" s="1"/>
      <c r="R1561" s="1"/>
      <c r="S1561" s="1"/>
      <c r="T1561" s="1"/>
      <c r="U1561" s="1"/>
      <c r="V1561" s="1"/>
      <c r="W1561" s="1"/>
      <c r="X1561" s="1"/>
      <c r="Y1561" s="1"/>
    </row>
    <row r="1562" spans="1:25" s="85" customFormat="1" x14ac:dyDescent="0.25">
      <c r="A1562" s="1"/>
      <c r="B1562" s="39"/>
      <c r="C1562" s="39"/>
      <c r="D1562" s="39"/>
      <c r="E1562" s="39"/>
      <c r="F1562" s="39"/>
      <c r="G1562" s="39"/>
      <c r="H1562" s="39"/>
      <c r="I1562" s="39"/>
      <c r="J1562" s="39"/>
      <c r="K1562" s="39"/>
      <c r="L1562" s="39"/>
      <c r="M1562" s="39"/>
      <c r="N1562" s="39"/>
      <c r="O1562" s="39"/>
      <c r="P1562" s="39"/>
      <c r="Q1562" s="39"/>
      <c r="R1562" s="39"/>
      <c r="S1562" s="39"/>
      <c r="T1562" s="39"/>
      <c r="U1562" s="39"/>
      <c r="V1562" s="39"/>
      <c r="W1562" s="39"/>
      <c r="X1562" s="39"/>
      <c r="Y1562" s="39"/>
    </row>
    <row r="1563" spans="1:25" x14ac:dyDescent="0.25">
      <c r="B1563" s="136"/>
      <c r="C1563" s="241"/>
      <c r="D1563" s="241"/>
      <c r="E1563" s="146"/>
      <c r="F1563" s="146"/>
      <c r="G1563" s="146"/>
      <c r="H1563" s="359"/>
      <c r="I1563" s="242"/>
      <c r="J1563" s="242"/>
      <c r="K1563" s="242"/>
      <c r="L1563" s="242"/>
      <c r="M1563" s="142"/>
      <c r="N1563" s="142"/>
      <c r="O1563" s="242"/>
      <c r="P1563" s="242"/>
      <c r="Q1563" s="242"/>
      <c r="R1563" s="242"/>
      <c r="S1563" s="142"/>
      <c r="T1563" s="142"/>
      <c r="U1563" s="242"/>
      <c r="V1563" s="242"/>
      <c r="W1563" s="242"/>
      <c r="X1563" s="242"/>
      <c r="Y1563" s="242"/>
    </row>
    <row r="1564" spans="1:25" x14ac:dyDescent="0.25">
      <c r="B1564" s="136"/>
      <c r="C1564" s="225"/>
      <c r="D1564" s="225"/>
      <c r="E1564" s="225"/>
      <c r="F1564" s="225"/>
      <c r="G1564" s="225"/>
      <c r="H1564" s="360"/>
      <c r="I1564" s="138"/>
      <c r="J1564" s="138"/>
      <c r="K1564" s="138"/>
      <c r="L1564" s="138"/>
      <c r="M1564" s="138"/>
      <c r="N1564" s="137"/>
      <c r="O1564" s="138"/>
      <c r="P1564" s="138"/>
      <c r="Q1564" s="138"/>
      <c r="R1564" s="138"/>
      <c r="S1564" s="137"/>
      <c r="T1564" s="138"/>
      <c r="U1564" s="138"/>
      <c r="V1564" s="138"/>
      <c r="W1564" s="138"/>
      <c r="X1564" s="39"/>
      <c r="Y1564" s="39"/>
    </row>
    <row r="1565" spans="1:25" ht="15.75" x14ac:dyDescent="0.25">
      <c r="B1565" s="139"/>
      <c r="C1565" s="227"/>
      <c r="D1565" s="227"/>
      <c r="E1565" s="145"/>
      <c r="F1565" s="145"/>
      <c r="G1565" s="140"/>
      <c r="H1565" s="360"/>
      <c r="I1565" s="227"/>
      <c r="J1565" s="227"/>
      <c r="K1565" s="227"/>
      <c r="L1565" s="227"/>
      <c r="M1565" s="141"/>
      <c r="N1565" s="141"/>
      <c r="O1565" s="227"/>
      <c r="P1565" s="227"/>
      <c r="Q1565" s="227"/>
      <c r="R1565" s="227"/>
      <c r="S1565" s="142"/>
      <c r="T1565" s="141"/>
      <c r="U1565" s="227"/>
      <c r="V1565" s="227"/>
      <c r="W1565" s="227"/>
      <c r="X1565" s="227"/>
      <c r="Y1565" s="227"/>
    </row>
    <row r="1566" spans="1:25" ht="15.75" x14ac:dyDescent="0.25">
      <c r="B1566" s="139"/>
      <c r="C1566" s="227"/>
      <c r="D1566" s="227"/>
      <c r="E1566" s="145"/>
      <c r="F1566" s="145"/>
      <c r="G1566" s="145"/>
      <c r="H1566" s="360"/>
      <c r="I1566" s="227"/>
      <c r="J1566" s="227"/>
      <c r="K1566" s="227"/>
      <c r="L1566" s="227"/>
      <c r="M1566" s="141"/>
      <c r="N1566" s="141"/>
      <c r="O1566" s="227"/>
      <c r="P1566" s="227"/>
      <c r="Q1566" s="227"/>
      <c r="R1566" s="227"/>
      <c r="S1566" s="141"/>
      <c r="T1566" s="141"/>
      <c r="U1566" s="227"/>
      <c r="V1566" s="227"/>
      <c r="W1566" s="227"/>
      <c r="X1566" s="227"/>
      <c r="Y1566" s="227"/>
    </row>
    <row r="1567" spans="1:25" s="85" customFormat="1" x14ac:dyDescent="0.25">
      <c r="A1567" s="1"/>
      <c r="B1567" s="39"/>
      <c r="C1567" s="39"/>
      <c r="D1567" s="39"/>
      <c r="E1567" s="39"/>
      <c r="F1567" s="39"/>
      <c r="G1567" s="39"/>
      <c r="H1567" s="39"/>
      <c r="I1567" s="39"/>
      <c r="J1567" s="39"/>
      <c r="K1567" s="39"/>
      <c r="L1567" s="39"/>
      <c r="M1567" s="39"/>
      <c r="N1567" s="39"/>
      <c r="O1567" s="39"/>
      <c r="P1567" s="39"/>
      <c r="Q1567" s="39"/>
      <c r="R1567" s="39"/>
      <c r="S1567" s="39"/>
      <c r="T1567" s="39"/>
      <c r="U1567" s="39"/>
      <c r="V1567" s="39"/>
      <c r="W1567" s="39"/>
      <c r="X1567" s="39"/>
      <c r="Y1567" s="39"/>
    </row>
    <row r="1568" spans="1:25" s="85" customFormat="1" x14ac:dyDescent="0.25">
      <c r="A1568" s="1"/>
      <c r="B1568" s="39"/>
      <c r="C1568" s="39"/>
      <c r="D1568" s="39"/>
      <c r="E1568" s="39"/>
      <c r="F1568" s="39"/>
      <c r="G1568" s="39"/>
      <c r="H1568" s="39"/>
      <c r="I1568" s="39"/>
      <c r="J1568" s="39"/>
      <c r="K1568" s="39"/>
      <c r="L1568" s="39"/>
      <c r="M1568" s="39"/>
      <c r="N1568" s="39"/>
      <c r="O1568" s="39"/>
      <c r="P1568" s="39"/>
      <c r="Q1568" s="39"/>
      <c r="R1568" s="39"/>
      <c r="S1568" s="39"/>
      <c r="T1568" s="39"/>
      <c r="U1568" s="39"/>
      <c r="V1568" s="39"/>
      <c r="W1568" s="39"/>
      <c r="X1568" s="39"/>
      <c r="Y1568" s="39"/>
    </row>
    <row r="1569" spans="1:25" s="85" customFormat="1" x14ac:dyDescent="0.25">
      <c r="A1569" s="1"/>
      <c r="B1569" s="39"/>
      <c r="C1569" s="39"/>
      <c r="D1569" s="39"/>
      <c r="E1569" s="39"/>
      <c r="F1569" s="39"/>
      <c r="G1569" s="39"/>
      <c r="H1569" s="39"/>
      <c r="I1569" s="39"/>
      <c r="J1569" s="39"/>
      <c r="K1569" s="39"/>
      <c r="L1569" s="39"/>
      <c r="M1569" s="39"/>
      <c r="N1569" s="39"/>
      <c r="O1569" s="39"/>
      <c r="P1569" s="39"/>
      <c r="Q1569" s="39"/>
      <c r="R1569" s="39"/>
      <c r="S1569" s="39"/>
      <c r="T1569" s="39"/>
      <c r="U1569" s="39"/>
      <c r="V1569" s="39"/>
      <c r="W1569" s="39"/>
      <c r="X1569" s="39"/>
      <c r="Y1569" s="39"/>
    </row>
    <row r="1570" spans="1:25" s="85" customFormat="1" x14ac:dyDescent="0.25">
      <c r="A1570" s="1"/>
      <c r="B1570" s="1"/>
      <c r="C1570" s="1"/>
      <c r="D1570" s="1"/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"/>
      <c r="P1570" s="1"/>
      <c r="Q1570" s="1"/>
      <c r="R1570" s="1"/>
      <c r="S1570" s="1"/>
      <c r="T1570" s="1"/>
      <c r="U1570" s="1"/>
      <c r="V1570" s="1"/>
      <c r="W1570" s="1"/>
      <c r="X1570" s="1"/>
      <c r="Y1570" s="1"/>
    </row>
    <row r="1571" spans="1:25" s="85" customFormat="1" x14ac:dyDescent="0.25">
      <c r="A1571" s="1"/>
      <c r="B1571" s="1"/>
      <c r="C1571" s="1"/>
      <c r="D1571" s="1"/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"/>
      <c r="P1571" s="1"/>
      <c r="Q1571" s="1"/>
      <c r="R1571" s="1"/>
      <c r="S1571" s="1"/>
      <c r="T1571" s="1"/>
      <c r="U1571" s="1"/>
      <c r="V1571" s="1"/>
      <c r="W1571" s="1"/>
      <c r="X1571" s="1"/>
      <c r="Y1571" s="1"/>
    </row>
    <row r="1572" spans="1:25" s="85" customFormat="1" x14ac:dyDescent="0.25">
      <c r="A1572" s="1"/>
      <c r="B1572" s="1"/>
      <c r="C1572" s="1"/>
      <c r="D1572" s="1"/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"/>
      <c r="P1572" s="1"/>
      <c r="Q1572" s="1"/>
      <c r="R1572" s="1"/>
      <c r="S1572" s="1"/>
      <c r="T1572" s="1"/>
      <c r="U1572" s="1"/>
      <c r="V1572" s="1"/>
      <c r="W1572" s="1"/>
      <c r="X1572" s="1"/>
      <c r="Y1572" s="1"/>
    </row>
    <row r="1573" spans="1:25" s="85" customFormat="1" x14ac:dyDescent="0.25">
      <c r="A1573" s="1"/>
      <c r="B1573" s="1"/>
      <c r="C1573" s="1"/>
      <c r="D1573" s="1"/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"/>
      <c r="P1573" s="1"/>
      <c r="Q1573" s="1"/>
      <c r="R1573" s="1"/>
      <c r="S1573" s="1"/>
      <c r="T1573" s="1"/>
      <c r="U1573" s="1"/>
      <c r="V1573" s="1"/>
      <c r="W1573" s="1"/>
      <c r="X1573" s="1"/>
      <c r="Y1573" s="1"/>
    </row>
    <row r="1574" spans="1:25" s="85" customFormat="1" x14ac:dyDescent="0.25">
      <c r="A1574" s="1"/>
      <c r="B1574" s="1"/>
      <c r="C1574" s="1"/>
      <c r="D1574" s="1"/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"/>
      <c r="P1574" s="1"/>
      <c r="Q1574" s="1"/>
      <c r="R1574" s="1"/>
      <c r="S1574" s="1"/>
      <c r="T1574" s="1"/>
      <c r="U1574" s="1"/>
      <c r="V1574" s="1"/>
      <c r="W1574" s="1"/>
      <c r="X1574" s="1"/>
      <c r="Y1574" s="1"/>
    </row>
    <row r="1575" spans="1:25" s="85" customFormat="1" x14ac:dyDescent="0.25">
      <c r="A1575" s="1"/>
      <c r="B1575" s="1"/>
      <c r="C1575" s="1"/>
      <c r="D1575" s="1"/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"/>
      <c r="P1575" s="1"/>
      <c r="Q1575" s="1"/>
      <c r="R1575" s="1"/>
      <c r="S1575" s="1"/>
      <c r="T1575" s="1"/>
      <c r="U1575" s="1"/>
      <c r="V1575" s="1"/>
      <c r="W1575" s="1"/>
      <c r="X1575" s="1"/>
      <c r="Y1575" s="1"/>
    </row>
    <row r="1576" spans="1:25" s="85" customFormat="1" x14ac:dyDescent="0.25">
      <c r="A1576" s="1"/>
      <c r="B1576" s="1"/>
      <c r="C1576" s="1"/>
      <c r="D1576" s="1"/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"/>
      <c r="P1576" s="1"/>
      <c r="Q1576" s="1"/>
      <c r="R1576" s="1"/>
      <c r="S1576" s="1"/>
      <c r="T1576" s="1"/>
      <c r="U1576" s="1"/>
      <c r="V1576" s="1"/>
      <c r="W1576" s="1"/>
      <c r="X1576" s="1"/>
      <c r="Y1576" s="1"/>
    </row>
    <row r="1577" spans="1:25" s="85" customFormat="1" x14ac:dyDescent="0.25">
      <c r="A1577" s="1"/>
      <c r="B1577" s="1"/>
      <c r="C1577" s="1"/>
      <c r="D1577" s="1"/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"/>
      <c r="P1577" s="1"/>
      <c r="Q1577" s="1"/>
      <c r="R1577" s="1"/>
      <c r="S1577" s="1"/>
      <c r="T1577" s="1"/>
      <c r="U1577" s="1"/>
      <c r="V1577" s="1"/>
      <c r="W1577" s="1"/>
      <c r="X1577" s="1"/>
      <c r="Y1577" s="1"/>
    </row>
    <row r="1578" spans="1:25" s="85" customFormat="1" x14ac:dyDescent="0.25">
      <c r="A1578" s="1"/>
      <c r="B1578" s="1"/>
      <c r="C1578" s="1"/>
      <c r="D1578" s="1"/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"/>
      <c r="P1578" s="1"/>
      <c r="Q1578" s="1"/>
      <c r="R1578" s="1"/>
      <c r="S1578" s="1"/>
      <c r="T1578" s="1"/>
      <c r="U1578" s="1"/>
      <c r="V1578" s="1"/>
      <c r="W1578" s="1"/>
      <c r="X1578" s="1"/>
      <c r="Y1578" s="1"/>
    </row>
    <row r="1579" spans="1:25" s="85" customFormat="1" x14ac:dyDescent="0.25">
      <c r="A1579" s="1"/>
      <c r="B1579" s="1"/>
      <c r="C1579" s="1"/>
      <c r="D1579" s="1"/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"/>
      <c r="P1579" s="1"/>
      <c r="Q1579" s="1"/>
      <c r="R1579" s="1"/>
      <c r="S1579" s="1"/>
      <c r="T1579" s="1"/>
      <c r="U1579" s="1"/>
      <c r="V1579" s="1"/>
      <c r="W1579" s="1"/>
      <c r="X1579" s="1"/>
      <c r="Y1579" s="1"/>
    </row>
    <row r="1580" spans="1:25" s="85" customFormat="1" x14ac:dyDescent="0.25">
      <c r="A1580" s="1"/>
      <c r="B1580" s="1"/>
      <c r="C1580" s="1"/>
      <c r="D1580" s="1"/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"/>
      <c r="P1580" s="1"/>
      <c r="Q1580" s="1"/>
      <c r="R1580" s="1"/>
      <c r="S1580" s="1"/>
      <c r="T1580" s="1"/>
      <c r="U1580" s="1"/>
      <c r="V1580" s="1"/>
      <c r="W1580" s="1"/>
      <c r="X1580" s="1"/>
      <c r="Y1580" s="1"/>
    </row>
    <row r="1581" spans="1:25" s="85" customFormat="1" x14ac:dyDescent="0.25">
      <c r="A1581" s="1"/>
      <c r="B1581" s="1"/>
      <c r="C1581" s="1"/>
      <c r="D1581" s="1"/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"/>
      <c r="P1581" s="1"/>
      <c r="Q1581" s="1"/>
      <c r="R1581" s="1"/>
      <c r="S1581" s="1"/>
      <c r="T1581" s="1"/>
      <c r="U1581" s="1"/>
      <c r="V1581" s="1"/>
      <c r="W1581" s="1"/>
      <c r="X1581" s="1"/>
      <c r="Y1581" s="1"/>
    </row>
    <row r="1582" spans="1:25" s="85" customFormat="1" x14ac:dyDescent="0.25">
      <c r="A1582" s="1"/>
      <c r="B1582" s="1"/>
      <c r="C1582" s="1"/>
      <c r="D1582" s="1"/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"/>
      <c r="P1582" s="1"/>
      <c r="Q1582" s="1"/>
      <c r="R1582" s="1"/>
      <c r="S1582" s="1"/>
      <c r="T1582" s="1"/>
      <c r="U1582" s="1"/>
      <c r="V1582" s="1"/>
      <c r="W1582" s="1"/>
      <c r="X1582" s="1"/>
      <c r="Y1582" s="1"/>
    </row>
    <row r="1583" spans="1:25" s="85" customFormat="1" x14ac:dyDescent="0.25">
      <c r="A1583" s="1"/>
      <c r="B1583" s="1"/>
      <c r="C1583" s="1"/>
      <c r="D1583" s="1"/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"/>
      <c r="P1583" s="1"/>
      <c r="Q1583" s="1"/>
      <c r="R1583" s="1"/>
      <c r="S1583" s="1"/>
      <c r="T1583" s="1"/>
      <c r="U1583" s="1"/>
      <c r="V1583" s="1"/>
      <c r="W1583" s="1"/>
      <c r="X1583" s="1"/>
      <c r="Y1583" s="1"/>
    </row>
    <row r="1584" spans="1:25" s="85" customFormat="1" x14ac:dyDescent="0.25">
      <c r="A1584" s="1"/>
      <c r="B1584" s="1"/>
      <c r="C1584" s="1"/>
      <c r="D1584" s="1"/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"/>
      <c r="P1584" s="1"/>
      <c r="Q1584" s="1"/>
      <c r="R1584" s="1"/>
      <c r="S1584" s="1"/>
      <c r="T1584" s="1"/>
      <c r="U1584" s="1"/>
      <c r="V1584" s="1"/>
      <c r="W1584" s="1"/>
      <c r="X1584" s="1"/>
      <c r="Y1584" s="1"/>
    </row>
    <row r="1585" spans="1:25" s="85" customFormat="1" x14ac:dyDescent="0.25">
      <c r="A1585" s="1"/>
      <c r="B1585" s="1"/>
      <c r="C1585" s="1"/>
      <c r="D1585" s="1"/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"/>
      <c r="P1585" s="1"/>
      <c r="Q1585" s="1"/>
      <c r="R1585" s="1"/>
      <c r="S1585" s="1"/>
      <c r="T1585" s="1"/>
      <c r="U1585" s="1"/>
      <c r="V1585" s="1"/>
      <c r="W1585" s="1"/>
      <c r="X1585" s="1"/>
      <c r="Y1585" s="1"/>
    </row>
    <row r="1586" spans="1:25" ht="20.25" x14ac:dyDescent="0.25">
      <c r="A1586" s="311" t="s">
        <v>0</v>
      </c>
      <c r="B1586" s="312"/>
      <c r="C1586" s="312"/>
      <c r="D1586" s="312"/>
      <c r="E1586" s="312"/>
      <c r="F1586" s="312"/>
      <c r="G1586" s="312"/>
      <c r="H1586" s="312"/>
      <c r="I1586" s="312"/>
      <c r="J1586" s="312"/>
      <c r="K1586" s="312"/>
      <c r="L1586" s="312"/>
      <c r="M1586" s="312"/>
      <c r="N1586" s="312"/>
      <c r="O1586" s="312"/>
      <c r="P1586" s="312"/>
      <c r="Q1586" s="312"/>
      <c r="R1586" s="312"/>
      <c r="S1586" s="312"/>
      <c r="T1586" s="312"/>
      <c r="U1586" s="312"/>
      <c r="V1586" s="312"/>
      <c r="W1586" s="312"/>
      <c r="X1586" s="312"/>
      <c r="Y1586" s="313"/>
    </row>
    <row r="1587" spans="1:25" x14ac:dyDescent="0.25">
      <c r="A1587" s="149"/>
      <c r="B1587" s="150"/>
      <c r="C1587" s="150"/>
      <c r="D1587" s="150"/>
      <c r="E1587" s="150"/>
      <c r="F1587" s="150"/>
      <c r="G1587" s="150"/>
      <c r="H1587" s="150"/>
      <c r="I1587" s="150"/>
      <c r="J1587" s="150"/>
      <c r="K1587" s="150"/>
      <c r="L1587" s="150"/>
      <c r="M1587" s="150"/>
      <c r="N1587" s="150"/>
      <c r="O1587" s="150"/>
      <c r="P1587" s="150"/>
      <c r="Q1587" s="150"/>
      <c r="R1587" s="150"/>
      <c r="S1587" s="150"/>
      <c r="T1587" s="150"/>
      <c r="U1587" s="150"/>
      <c r="V1587" s="150"/>
      <c r="W1587" s="150"/>
      <c r="X1587" s="150"/>
      <c r="Y1587" s="151"/>
    </row>
    <row r="1588" spans="1:25" ht="15.75" x14ac:dyDescent="0.25">
      <c r="A1588" s="314" t="s">
        <v>286</v>
      </c>
      <c r="B1588" s="315"/>
      <c r="C1588" s="315"/>
      <c r="D1588" s="315"/>
      <c r="E1588" s="315"/>
      <c r="F1588" s="315"/>
      <c r="G1588" s="315"/>
      <c r="H1588" s="315"/>
      <c r="I1588" s="315"/>
      <c r="J1588" s="315"/>
      <c r="K1588" s="315"/>
      <c r="L1588" s="315"/>
      <c r="M1588" s="315"/>
      <c r="N1588" s="315"/>
      <c r="O1588" s="315"/>
      <c r="P1588" s="315"/>
      <c r="Q1588" s="315"/>
      <c r="R1588" s="315"/>
      <c r="S1588" s="315"/>
      <c r="T1588" s="315"/>
      <c r="U1588" s="315"/>
      <c r="V1588" s="315"/>
      <c r="W1588" s="315"/>
      <c r="X1588" s="315"/>
      <c r="Y1588" s="316"/>
    </row>
    <row r="1589" spans="1:25" ht="15.75" x14ac:dyDescent="0.25">
      <c r="A1589" s="152"/>
      <c r="B1589" s="153"/>
      <c r="C1589" s="153"/>
      <c r="D1589" s="153"/>
      <c r="E1589" s="153"/>
      <c r="F1589" s="153"/>
      <c r="G1589" s="153"/>
      <c r="H1589" s="153"/>
      <c r="I1589" s="153"/>
      <c r="J1589" s="153"/>
      <c r="K1589" s="153"/>
      <c r="L1589" s="153"/>
      <c r="M1589" s="153"/>
      <c r="N1589" s="153"/>
      <c r="O1589" s="153"/>
      <c r="P1589" s="153"/>
      <c r="Q1589" s="153"/>
      <c r="R1589" s="153"/>
      <c r="S1589" s="153"/>
      <c r="T1589" s="153"/>
      <c r="U1589" s="153"/>
      <c r="V1589" s="153"/>
      <c r="W1589" s="153"/>
      <c r="X1589" s="317"/>
      <c r="Y1589" s="318"/>
    </row>
    <row r="1590" spans="1:25" x14ac:dyDescent="0.25">
      <c r="A1590" s="319"/>
      <c r="B1590" s="320"/>
      <c r="C1590" s="320"/>
      <c r="D1590" s="320"/>
      <c r="E1590" s="320"/>
      <c r="F1590" s="320"/>
      <c r="G1590" s="320"/>
      <c r="H1590" s="320"/>
      <c r="I1590" s="320"/>
      <c r="J1590" s="320"/>
      <c r="K1590" s="320"/>
      <c r="L1590" s="320"/>
      <c r="M1590" s="320"/>
      <c r="N1590" s="320"/>
      <c r="O1590" s="148"/>
      <c r="P1590" s="148"/>
      <c r="Q1590" s="321" t="s">
        <v>197</v>
      </c>
      <c r="R1590" s="321"/>
      <c r="S1590" s="321"/>
      <c r="T1590" s="321"/>
      <c r="U1590" s="321"/>
      <c r="V1590" s="321"/>
      <c r="W1590" s="321"/>
      <c r="X1590" s="321"/>
      <c r="Y1590" s="322"/>
    </row>
    <row r="1592" spans="1:25" ht="15.75" x14ac:dyDescent="0.25">
      <c r="A1592" s="2"/>
      <c r="B1592" s="2"/>
      <c r="C1592" s="2"/>
      <c r="D1592" s="2"/>
      <c r="E1592" s="2"/>
      <c r="F1592" s="2"/>
      <c r="G1592" s="2"/>
      <c r="H1592" s="2"/>
      <c r="I1592" s="2"/>
      <c r="J1592" s="2"/>
      <c r="K1592" s="2"/>
      <c r="L1592" s="2"/>
      <c r="M1592" s="2"/>
      <c r="N1592" s="2"/>
      <c r="O1592" s="2"/>
      <c r="P1592" s="2"/>
      <c r="Q1592" s="2"/>
      <c r="R1592" s="2"/>
      <c r="S1592" s="2"/>
      <c r="T1592" s="2"/>
      <c r="U1592" s="2"/>
      <c r="V1592" s="2"/>
      <c r="W1592" s="2"/>
      <c r="X1592" s="340"/>
      <c r="Y1592" s="340"/>
    </row>
    <row r="1593" spans="1:25" x14ac:dyDescent="0.25">
      <c r="A1593" s="287" t="s">
        <v>1</v>
      </c>
      <c r="B1593" s="287"/>
      <c r="C1593" s="352" t="s">
        <v>126</v>
      </c>
      <c r="D1593" s="353"/>
      <c r="E1593" s="353"/>
      <c r="F1593" s="353"/>
      <c r="G1593" s="353"/>
      <c r="H1593" s="353"/>
      <c r="I1593" s="353"/>
      <c r="J1593" s="353"/>
      <c r="K1593" s="353"/>
      <c r="L1593" s="353"/>
      <c r="M1593" s="353"/>
      <c r="N1593" s="353"/>
      <c r="O1593" s="353"/>
      <c r="P1593" s="353"/>
      <c r="Q1593" s="354"/>
      <c r="R1593" s="326" t="s">
        <v>2</v>
      </c>
      <c r="S1593" s="327"/>
      <c r="T1593" s="327"/>
      <c r="U1593" s="327"/>
      <c r="V1593" s="327"/>
      <c r="W1593" s="327"/>
      <c r="X1593" s="327"/>
      <c r="Y1593" s="328"/>
    </row>
    <row r="1594" spans="1:25" ht="15" customHeight="1" x14ac:dyDescent="0.25">
      <c r="A1594" s="287" t="s">
        <v>3</v>
      </c>
      <c r="B1594" s="287"/>
      <c r="C1594" s="349" t="s">
        <v>79</v>
      </c>
      <c r="D1594" s="350"/>
      <c r="E1594" s="350"/>
      <c r="F1594" s="350"/>
      <c r="G1594" s="350"/>
      <c r="H1594" s="350"/>
      <c r="I1594" s="350"/>
      <c r="J1594" s="350"/>
      <c r="K1594" s="350"/>
      <c r="L1594" s="350"/>
      <c r="M1594" s="350"/>
      <c r="N1594" s="350"/>
      <c r="O1594" s="350"/>
      <c r="P1594" s="350"/>
      <c r="Q1594" s="351"/>
      <c r="R1594" s="305" t="s">
        <v>4</v>
      </c>
      <c r="S1594" s="306"/>
      <c r="T1594" s="291" t="s">
        <v>5</v>
      </c>
      <c r="U1594" s="292"/>
      <c r="V1594" s="292"/>
      <c r="W1594" s="292"/>
      <c r="X1594" s="292"/>
      <c r="Y1594" s="293"/>
    </row>
    <row r="1595" spans="1:25" ht="15" customHeight="1" x14ac:dyDescent="0.25">
      <c r="A1595" s="287" t="s">
        <v>6</v>
      </c>
      <c r="B1595" s="287"/>
      <c r="C1595" s="349" t="s">
        <v>80</v>
      </c>
      <c r="D1595" s="350"/>
      <c r="E1595" s="350"/>
      <c r="F1595" s="350"/>
      <c r="G1595" s="350"/>
      <c r="H1595" s="350"/>
      <c r="I1595" s="350"/>
      <c r="J1595" s="350"/>
      <c r="K1595" s="350"/>
      <c r="L1595" s="350"/>
      <c r="M1595" s="350"/>
      <c r="N1595" s="350"/>
      <c r="O1595" s="350"/>
      <c r="P1595" s="350"/>
      <c r="Q1595" s="351"/>
      <c r="R1595" s="307" t="s">
        <v>7</v>
      </c>
      <c r="S1595" s="308"/>
      <c r="T1595" s="291" t="s">
        <v>275</v>
      </c>
      <c r="U1595" s="292"/>
      <c r="V1595" s="292"/>
      <c r="W1595" s="292"/>
      <c r="X1595" s="292"/>
      <c r="Y1595" s="293"/>
    </row>
    <row r="1596" spans="1:25" ht="15" customHeight="1" x14ac:dyDescent="0.25">
      <c r="A1596" s="287" t="s">
        <v>9</v>
      </c>
      <c r="B1596" s="287"/>
      <c r="C1596" s="349" t="s">
        <v>237</v>
      </c>
      <c r="D1596" s="350"/>
      <c r="E1596" s="350"/>
      <c r="F1596" s="350"/>
      <c r="G1596" s="350"/>
      <c r="H1596" s="350"/>
      <c r="I1596" s="350"/>
      <c r="J1596" s="350"/>
      <c r="K1596" s="350"/>
      <c r="L1596" s="350"/>
      <c r="M1596" s="350"/>
      <c r="N1596" s="350"/>
      <c r="O1596" s="350"/>
      <c r="P1596" s="350"/>
      <c r="Q1596" s="351"/>
      <c r="R1596" s="307" t="s">
        <v>10</v>
      </c>
      <c r="S1596" s="308"/>
      <c r="T1596" s="291" t="s">
        <v>276</v>
      </c>
      <c r="U1596" s="292"/>
      <c r="V1596" s="292"/>
      <c r="W1596" s="292"/>
      <c r="X1596" s="292"/>
      <c r="Y1596" s="293"/>
    </row>
    <row r="1597" spans="1:25" ht="26.25" customHeight="1" x14ac:dyDescent="0.25">
      <c r="A1597" s="287" t="s">
        <v>11</v>
      </c>
      <c r="B1597" s="287"/>
      <c r="C1597" s="333" t="s">
        <v>172</v>
      </c>
      <c r="D1597" s="334"/>
      <c r="E1597" s="334"/>
      <c r="F1597" s="334"/>
      <c r="G1597" s="334"/>
      <c r="H1597" s="334"/>
      <c r="I1597" s="334"/>
      <c r="J1597" s="334"/>
      <c r="K1597" s="334"/>
      <c r="L1597" s="334"/>
      <c r="M1597" s="334"/>
      <c r="N1597" s="334"/>
      <c r="O1597" s="334"/>
      <c r="P1597" s="334"/>
      <c r="Q1597" s="335"/>
      <c r="R1597" s="3" t="s">
        <v>12</v>
      </c>
      <c r="S1597" s="4"/>
      <c r="T1597" s="291" t="s">
        <v>271</v>
      </c>
      <c r="U1597" s="292"/>
      <c r="V1597" s="292"/>
      <c r="W1597" s="292"/>
      <c r="X1597" s="292"/>
      <c r="Y1597" s="293"/>
    </row>
    <row r="1598" spans="1:25" ht="22.5" customHeight="1" x14ac:dyDescent="0.25">
      <c r="A1598" s="294" t="s">
        <v>13</v>
      </c>
      <c r="B1598" s="294"/>
      <c r="C1598" s="333" t="s">
        <v>173</v>
      </c>
      <c r="D1598" s="334"/>
      <c r="E1598" s="334"/>
      <c r="F1598" s="334"/>
      <c r="G1598" s="334"/>
      <c r="H1598" s="334"/>
      <c r="I1598" s="334"/>
      <c r="J1598" s="334"/>
      <c r="K1598" s="334"/>
      <c r="L1598" s="334"/>
      <c r="M1598" s="334"/>
      <c r="N1598" s="334"/>
      <c r="O1598" s="334"/>
      <c r="P1598" s="334"/>
      <c r="Q1598" s="335"/>
      <c r="R1598" s="295" t="s">
        <v>14</v>
      </c>
      <c r="S1598" s="296"/>
      <c r="T1598" s="297" t="s">
        <v>273</v>
      </c>
      <c r="U1598" s="298"/>
      <c r="V1598" s="298"/>
      <c r="W1598" s="298"/>
      <c r="X1598" s="298"/>
      <c r="Y1598" s="299"/>
    </row>
    <row r="1599" spans="1:25" ht="15" customHeight="1" x14ac:dyDescent="0.25">
      <c r="A1599" s="5"/>
      <c r="B1599" s="5"/>
      <c r="C1599" s="5"/>
      <c r="D1599" s="5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  <c r="S1599" s="5"/>
      <c r="T1599" s="5"/>
      <c r="U1599" s="5"/>
      <c r="V1599" s="5"/>
      <c r="W1599" s="5"/>
      <c r="X1599" s="5"/>
      <c r="Y1599" s="5"/>
    </row>
    <row r="1600" spans="1:25" ht="24" customHeight="1" x14ac:dyDescent="0.25">
      <c r="A1600" s="264" t="s">
        <v>15</v>
      </c>
      <c r="B1600" s="261" t="s">
        <v>16</v>
      </c>
      <c r="C1600" s="263"/>
      <c r="D1600" s="278" t="s">
        <v>17</v>
      </c>
      <c r="E1600" s="280" t="s">
        <v>18</v>
      </c>
      <c r="F1600" s="300" t="s">
        <v>19</v>
      </c>
      <c r="G1600" s="278" t="s">
        <v>20</v>
      </c>
      <c r="H1600" s="280" t="s">
        <v>21</v>
      </c>
      <c r="I1600" s="280" t="s">
        <v>22</v>
      </c>
      <c r="J1600" s="280"/>
      <c r="K1600" s="261" t="s">
        <v>23</v>
      </c>
      <c r="L1600" s="262"/>
      <c r="M1600" s="262"/>
      <c r="N1600" s="262"/>
      <c r="O1600" s="262"/>
      <c r="P1600" s="263"/>
      <c r="Q1600" s="284" t="s">
        <v>24</v>
      </c>
      <c r="R1600" s="284"/>
      <c r="S1600" s="281" t="s">
        <v>25</v>
      </c>
      <c r="T1600" s="282"/>
      <c r="U1600" s="301" t="s">
        <v>26</v>
      </c>
      <c r="V1600" s="221" t="s">
        <v>27</v>
      </c>
      <c r="W1600" s="221" t="s">
        <v>27</v>
      </c>
      <c r="X1600" s="221" t="s">
        <v>27</v>
      </c>
      <c r="Y1600" s="303" t="s">
        <v>28</v>
      </c>
    </row>
    <row r="1601" spans="1:25" ht="24" customHeight="1" x14ac:dyDescent="0.25">
      <c r="A1601" s="264"/>
      <c r="B1601" s="8" t="s">
        <v>29</v>
      </c>
      <c r="C1601" s="8" t="s">
        <v>30</v>
      </c>
      <c r="D1601" s="279"/>
      <c r="E1601" s="280"/>
      <c r="F1601" s="300"/>
      <c r="G1601" s="279"/>
      <c r="H1601" s="280"/>
      <c r="I1601" s="9" t="s">
        <v>31</v>
      </c>
      <c r="J1601" s="10" t="s">
        <v>32</v>
      </c>
      <c r="K1601" s="269" t="s">
        <v>33</v>
      </c>
      <c r="L1601" s="270"/>
      <c r="M1601" s="286"/>
      <c r="N1601" s="269" t="s">
        <v>34</v>
      </c>
      <c r="O1601" s="270"/>
      <c r="P1601" s="286"/>
      <c r="Q1601" s="27" t="s">
        <v>35</v>
      </c>
      <c r="R1601" s="27" t="s">
        <v>36</v>
      </c>
      <c r="S1601" s="27" t="s">
        <v>123</v>
      </c>
      <c r="T1601" s="27" t="s">
        <v>124</v>
      </c>
      <c r="U1601" s="302"/>
      <c r="V1601" s="220" t="s">
        <v>37</v>
      </c>
      <c r="W1601" s="220" t="s">
        <v>38</v>
      </c>
      <c r="X1601" s="220" t="s">
        <v>39</v>
      </c>
      <c r="Y1601" s="304"/>
    </row>
    <row r="1602" spans="1:25" ht="24" x14ac:dyDescent="0.25">
      <c r="A1602" s="11"/>
      <c r="B1602" s="8"/>
      <c r="C1602" s="8"/>
      <c r="D1602" s="12"/>
      <c r="E1602" s="8"/>
      <c r="F1602" s="13"/>
      <c r="G1602" s="12"/>
      <c r="H1602" s="8"/>
      <c r="I1602" s="9"/>
      <c r="J1602" s="10"/>
      <c r="K1602" s="8" t="s">
        <v>40</v>
      </c>
      <c r="L1602" s="8" t="s">
        <v>41</v>
      </c>
      <c r="M1602" s="8" t="s">
        <v>42</v>
      </c>
      <c r="N1602" s="8" t="s">
        <v>40</v>
      </c>
      <c r="O1602" s="8" t="s">
        <v>41</v>
      </c>
      <c r="P1602" s="8" t="s">
        <v>42</v>
      </c>
      <c r="Q1602" s="8"/>
      <c r="R1602" s="8"/>
      <c r="S1602" s="8"/>
      <c r="T1602" s="8"/>
      <c r="U1602" s="12"/>
      <c r="V1602" s="14"/>
      <c r="W1602" s="14"/>
      <c r="X1602" s="14"/>
      <c r="Y1602" s="15"/>
    </row>
    <row r="1603" spans="1:25" x14ac:dyDescent="0.25">
      <c r="A1603" s="16">
        <v>1</v>
      </c>
      <c r="B1603" s="16"/>
      <c r="C1603" s="17"/>
      <c r="D1603" s="17"/>
      <c r="E1603" s="17"/>
      <c r="F1603" s="18"/>
      <c r="G1603" s="16"/>
      <c r="H1603" s="18"/>
      <c r="I1603" s="18"/>
      <c r="J1603" s="18"/>
      <c r="K1603" s="19"/>
      <c r="L1603" s="19"/>
      <c r="M1603" s="19"/>
      <c r="N1603" s="19"/>
      <c r="O1603" s="19"/>
      <c r="P1603" s="19"/>
      <c r="Q1603" s="20"/>
      <c r="R1603" s="16"/>
      <c r="S1603" s="21"/>
      <c r="T1603" s="21"/>
      <c r="U1603" s="22"/>
      <c r="V1603" s="23">
        <f>IFERROR((J1603/I1603)*100,0)</f>
        <v>0</v>
      </c>
      <c r="W1603" s="23">
        <f>IFERROR((S1603/T1603)*100,0)</f>
        <v>0</v>
      </c>
      <c r="X1603" s="23">
        <f>IFERROR(((N1603+O1603+P1603)/(K1603+L1603+M1603))*100,0)</f>
        <v>0</v>
      </c>
      <c r="Y1603" s="24"/>
    </row>
    <row r="1604" spans="1:25" x14ac:dyDescent="0.25">
      <c r="A1604" s="16">
        <v>2</v>
      </c>
      <c r="B1604" s="16"/>
      <c r="C1604" s="17"/>
      <c r="D1604" s="17"/>
      <c r="E1604" s="17"/>
      <c r="F1604" s="18"/>
      <c r="G1604" s="16"/>
      <c r="H1604" s="18"/>
      <c r="I1604" s="18"/>
      <c r="J1604" s="18"/>
      <c r="K1604" s="19"/>
      <c r="L1604" s="19"/>
      <c r="M1604" s="19"/>
      <c r="N1604" s="19"/>
      <c r="O1604" s="19"/>
      <c r="P1604" s="19"/>
      <c r="Q1604" s="20"/>
      <c r="R1604" s="16"/>
      <c r="S1604" s="21"/>
      <c r="T1604" s="21"/>
      <c r="U1604" s="22"/>
      <c r="V1604" s="23">
        <f>IFERROR((J1604/I1604)*100,0)</f>
        <v>0</v>
      </c>
      <c r="W1604" s="23">
        <f>IFERROR((S1604/T1604)*100,0)</f>
        <v>0</v>
      </c>
      <c r="X1604" s="23">
        <f>IFERROR(((N1604+O1604+P1604)/(K1604+L1604+M1604))*100,0)</f>
        <v>0</v>
      </c>
      <c r="Y1604" s="24"/>
    </row>
    <row r="1605" spans="1:25" x14ac:dyDescent="0.25">
      <c r="A1605" s="16">
        <v>3</v>
      </c>
      <c r="B1605" s="16"/>
      <c r="C1605" s="17"/>
      <c r="D1605" s="17"/>
      <c r="E1605" s="17"/>
      <c r="F1605" s="18"/>
      <c r="G1605" s="16"/>
      <c r="H1605" s="18"/>
      <c r="I1605" s="18"/>
      <c r="J1605" s="18"/>
      <c r="K1605" s="19"/>
      <c r="L1605" s="19"/>
      <c r="M1605" s="19"/>
      <c r="N1605" s="19"/>
      <c r="O1605" s="19"/>
      <c r="P1605" s="19"/>
      <c r="Q1605" s="20"/>
      <c r="R1605" s="16"/>
      <c r="S1605" s="21"/>
      <c r="T1605" s="21"/>
      <c r="U1605" s="22"/>
      <c r="V1605" s="23">
        <f>IFERROR((J1605/I1605)*100,0)</f>
        <v>0</v>
      </c>
      <c r="W1605" s="23">
        <f>IFERROR((S1605/T1605)*100,0)</f>
        <v>0</v>
      </c>
      <c r="X1605" s="23">
        <f>IFERROR(((N1605+O1605+P1605)/(K1605+L1605+M1605))*100,0)</f>
        <v>0</v>
      </c>
      <c r="Y1605" s="24"/>
    </row>
    <row r="1606" spans="1:25" x14ac:dyDescent="0.25">
      <c r="A1606" s="25"/>
      <c r="B1606" s="25"/>
      <c r="C1606" s="26"/>
      <c r="D1606" s="8" t="s">
        <v>43</v>
      </c>
      <c r="E1606" s="8"/>
      <c r="F1606" s="27"/>
      <c r="G1606" s="25"/>
      <c r="H1606" s="27"/>
      <c r="I1606" s="27"/>
      <c r="J1606" s="27"/>
      <c r="K1606" s="28">
        <f t="shared" ref="K1606:P1606" si="166">K1603+K1604+K1605</f>
        <v>0</v>
      </c>
      <c r="L1606" s="28">
        <f t="shared" si="166"/>
        <v>0</v>
      </c>
      <c r="M1606" s="28">
        <f t="shared" si="166"/>
        <v>0</v>
      </c>
      <c r="N1606" s="28">
        <f t="shared" si="166"/>
        <v>0</v>
      </c>
      <c r="O1606" s="28">
        <f t="shared" si="166"/>
        <v>0</v>
      </c>
      <c r="P1606" s="28">
        <f t="shared" si="166"/>
        <v>0</v>
      </c>
      <c r="Q1606" s="29"/>
      <c r="R1606" s="25"/>
      <c r="S1606" s="30"/>
      <c r="T1606" s="30"/>
      <c r="U1606" s="31"/>
      <c r="V1606" s="31">
        <v>0</v>
      </c>
      <c r="W1606" s="31">
        <v>0</v>
      </c>
      <c r="X1606" s="31">
        <v>0</v>
      </c>
      <c r="Y1606" s="25"/>
    </row>
    <row r="1607" spans="1:25" x14ac:dyDescent="0.25">
      <c r="A1607" s="16">
        <v>4</v>
      </c>
      <c r="B1607" s="16"/>
      <c r="C1607" s="17"/>
      <c r="D1607" s="17"/>
      <c r="E1607" s="17"/>
      <c r="F1607" s="18"/>
      <c r="G1607" s="16"/>
      <c r="H1607" s="18"/>
      <c r="I1607" s="18"/>
      <c r="J1607" s="18"/>
      <c r="K1607" s="19"/>
      <c r="L1607" s="19"/>
      <c r="M1607" s="19"/>
      <c r="N1607" s="19"/>
      <c r="O1607" s="19"/>
      <c r="P1607" s="19"/>
      <c r="Q1607" s="20"/>
      <c r="R1607" s="16"/>
      <c r="S1607" s="21"/>
      <c r="T1607" s="21"/>
      <c r="U1607" s="22"/>
      <c r="V1607" s="23">
        <f>IFERROR((J1607/I1607)*100,0)</f>
        <v>0</v>
      </c>
      <c r="W1607" s="23">
        <f>IFERROR((S1607/T1607)*100,0)</f>
        <v>0</v>
      </c>
      <c r="X1607" s="23">
        <f>IFERROR(((N1607+O1607+P1607)/(K1607+L1607+M1607))*100,0)</f>
        <v>0</v>
      </c>
      <c r="Y1607" s="24"/>
    </row>
    <row r="1608" spans="1:25" x14ac:dyDescent="0.25">
      <c r="A1608" s="16">
        <v>5</v>
      </c>
      <c r="B1608" s="16"/>
      <c r="C1608" s="16"/>
      <c r="D1608" s="17"/>
      <c r="E1608" s="17"/>
      <c r="F1608" s="18"/>
      <c r="G1608" s="16"/>
      <c r="H1608" s="18"/>
      <c r="I1608" s="18"/>
      <c r="J1608" s="18"/>
      <c r="K1608" s="19"/>
      <c r="L1608" s="19"/>
      <c r="M1608" s="19"/>
      <c r="N1608" s="19"/>
      <c r="O1608" s="19"/>
      <c r="P1608" s="19"/>
      <c r="Q1608" s="20"/>
      <c r="R1608" s="16"/>
      <c r="S1608" s="21"/>
      <c r="T1608" s="16"/>
      <c r="U1608" s="16"/>
      <c r="V1608" s="23">
        <f>IFERROR((J1608/I1608)*100,0)</f>
        <v>0</v>
      </c>
      <c r="W1608" s="23">
        <f>IFERROR((S1608/T1608)*100,0)</f>
        <v>0</v>
      </c>
      <c r="X1608" s="23">
        <f>IFERROR(((N1608+O1608+P1608)/(K1608+L1608+M1608))*100,0)</f>
        <v>0</v>
      </c>
      <c r="Y1608" s="24"/>
    </row>
    <row r="1609" spans="1:25" x14ac:dyDescent="0.25">
      <c r="A1609" s="16">
        <v>6</v>
      </c>
      <c r="B1609" s="16"/>
      <c r="C1609" s="16"/>
      <c r="D1609" s="17"/>
      <c r="E1609" s="17"/>
      <c r="F1609" s="18"/>
      <c r="G1609" s="16"/>
      <c r="H1609" s="18"/>
      <c r="I1609" s="18"/>
      <c r="J1609" s="18"/>
      <c r="K1609" s="19"/>
      <c r="L1609" s="19"/>
      <c r="M1609" s="19"/>
      <c r="N1609" s="19"/>
      <c r="O1609" s="19"/>
      <c r="P1609" s="19"/>
      <c r="Q1609" s="32"/>
      <c r="R1609" s="33"/>
      <c r="S1609" s="34"/>
      <c r="T1609" s="34"/>
      <c r="U1609" s="35"/>
      <c r="V1609" s="23">
        <f>IFERROR((J1609/I1609)*100,0)</f>
        <v>0</v>
      </c>
      <c r="W1609" s="23">
        <f>IFERROR((S1609/T1609)*100,0)</f>
        <v>0</v>
      </c>
      <c r="X1609" s="23">
        <f>IFERROR(((N1609+O1609+P1609)/(K1609+L1609+M1609))*100,0)</f>
        <v>0</v>
      </c>
      <c r="Y1609" s="24"/>
    </row>
    <row r="1610" spans="1:25" x14ac:dyDescent="0.25">
      <c r="A1610" s="25"/>
      <c r="B1610" s="25"/>
      <c r="C1610" s="25"/>
      <c r="D1610" s="8" t="s">
        <v>43</v>
      </c>
      <c r="E1610" s="8"/>
      <c r="F1610" s="27"/>
      <c r="G1610" s="25"/>
      <c r="H1610" s="27"/>
      <c r="I1610" s="27"/>
      <c r="J1610" s="27"/>
      <c r="K1610" s="28">
        <f t="shared" ref="K1610:P1610" si="167">K1607+K1608+K1609</f>
        <v>0</v>
      </c>
      <c r="L1610" s="28">
        <f t="shared" si="167"/>
        <v>0</v>
      </c>
      <c r="M1610" s="28">
        <f t="shared" si="167"/>
        <v>0</v>
      </c>
      <c r="N1610" s="28">
        <f t="shared" si="167"/>
        <v>0</v>
      </c>
      <c r="O1610" s="28">
        <f t="shared" si="167"/>
        <v>0</v>
      </c>
      <c r="P1610" s="28">
        <f t="shared" si="167"/>
        <v>0</v>
      </c>
      <c r="Q1610" s="32"/>
      <c r="R1610" s="33"/>
      <c r="S1610" s="34"/>
      <c r="T1610" s="34"/>
      <c r="U1610" s="35"/>
      <c r="V1610" s="23">
        <f>IFERROR((J1610/I1610)*100,0)</f>
        <v>0</v>
      </c>
      <c r="W1610" s="23">
        <f>IFERROR((S1610/T1610)*100,0)</f>
        <v>0</v>
      </c>
      <c r="X1610" s="23">
        <f>IFERROR(((N1610+O1610+P1610)/(K1610+L1610+M1610))*100,0)</f>
        <v>0</v>
      </c>
      <c r="Y1610" s="24"/>
    </row>
    <row r="1611" spans="1:25" x14ac:dyDescent="0.25">
      <c r="A1611" s="259" t="s">
        <v>44</v>
      </c>
      <c r="B1611" s="259"/>
      <c r="C1611" s="259"/>
      <c r="D1611" s="259"/>
      <c r="E1611" s="259"/>
      <c r="F1611" s="259"/>
      <c r="G1611" s="259"/>
      <c r="H1611" s="259"/>
      <c r="I1611" s="36"/>
      <c r="J1611" s="36"/>
      <c r="K1611" s="37">
        <f t="shared" ref="K1611:P1611" si="168">K1606+K1610</f>
        <v>0</v>
      </c>
      <c r="L1611" s="37">
        <f t="shared" si="168"/>
        <v>0</v>
      </c>
      <c r="M1611" s="37">
        <f t="shared" si="168"/>
        <v>0</v>
      </c>
      <c r="N1611" s="37">
        <f t="shared" si="168"/>
        <v>0</v>
      </c>
      <c r="O1611" s="37">
        <f t="shared" si="168"/>
        <v>0</v>
      </c>
      <c r="P1611" s="37">
        <f t="shared" si="168"/>
        <v>0</v>
      </c>
      <c r="Q1611" s="275"/>
      <c r="R1611" s="275"/>
      <c r="S1611" s="275"/>
      <c r="T1611" s="275"/>
      <c r="U1611" s="275"/>
      <c r="V1611" s="275"/>
      <c r="W1611" s="275"/>
      <c r="X1611" s="275"/>
      <c r="Y1611" s="275"/>
    </row>
    <row r="1612" spans="1:25" x14ac:dyDescent="0.25">
      <c r="A1612" s="38"/>
      <c r="B1612" s="38"/>
      <c r="C1612" s="38"/>
      <c r="D1612" s="38"/>
      <c r="E1612" s="38"/>
      <c r="F1612" s="38"/>
      <c r="G1612" s="38"/>
      <c r="H1612" s="38"/>
      <c r="I1612" s="38"/>
      <c r="J1612" s="38"/>
      <c r="K1612" s="38"/>
      <c r="L1612" s="39"/>
      <c r="M1612" s="39"/>
    </row>
    <row r="1613" spans="1:25" x14ac:dyDescent="0.25">
      <c r="A1613" s="39"/>
      <c r="B1613" s="39"/>
      <c r="C1613" s="39"/>
      <c r="D1613" s="39"/>
      <c r="E1613" s="39"/>
      <c r="F1613" s="39"/>
      <c r="G1613" s="39"/>
      <c r="H1613" s="39"/>
      <c r="I1613" s="39"/>
      <c r="J1613" s="39"/>
      <c r="K1613" s="39"/>
      <c r="L1613" s="39"/>
      <c r="M1613" s="39"/>
      <c r="N1613" s="39"/>
      <c r="O1613" s="39"/>
      <c r="P1613" s="39"/>
    </row>
    <row r="1614" spans="1:25" x14ac:dyDescent="0.25">
      <c r="A1614" s="276" t="s">
        <v>45</v>
      </c>
      <c r="B1614" s="276"/>
      <c r="C1614" s="276"/>
      <c r="D1614" s="276"/>
      <c r="E1614" s="276"/>
      <c r="F1614" s="276"/>
      <c r="G1614" s="276"/>
      <c r="H1614" s="276"/>
      <c r="I1614" s="276"/>
      <c r="J1614" s="276"/>
      <c r="K1614" s="276"/>
      <c r="L1614" s="276"/>
      <c r="M1614" s="276"/>
      <c r="N1614" s="276"/>
      <c r="O1614" s="276"/>
      <c r="P1614" s="276"/>
      <c r="Q1614" s="276"/>
      <c r="R1614" s="276"/>
      <c r="S1614" s="276"/>
      <c r="T1614" s="276"/>
      <c r="U1614" s="276"/>
      <c r="V1614" s="276"/>
      <c r="W1614" s="276"/>
      <c r="X1614" s="276"/>
      <c r="Y1614" s="276"/>
    </row>
    <row r="1615" spans="1:25" x14ac:dyDescent="0.25">
      <c r="A1615" s="277"/>
      <c r="B1615" s="277"/>
      <c r="C1615" s="277"/>
      <c r="D1615" s="277"/>
      <c r="E1615" s="277"/>
      <c r="F1615" s="277"/>
      <c r="G1615" s="277"/>
      <c r="H1615" s="277"/>
      <c r="I1615" s="277"/>
      <c r="J1615" s="277"/>
      <c r="K1615" s="277"/>
      <c r="L1615" s="277"/>
      <c r="M1615" s="277"/>
      <c r="N1615" s="277"/>
      <c r="O1615" s="277"/>
      <c r="P1615" s="277"/>
      <c r="Q1615" s="277"/>
      <c r="R1615" s="277"/>
      <c r="S1615" s="277"/>
      <c r="T1615" s="277"/>
      <c r="U1615" s="277"/>
      <c r="V1615" s="277"/>
      <c r="W1615" s="277"/>
      <c r="X1615" s="277"/>
      <c r="Y1615" s="277"/>
    </row>
    <row r="1616" spans="1:25" ht="24.75" customHeight="1" x14ac:dyDescent="0.25">
      <c r="A1616" s="264" t="s">
        <v>15</v>
      </c>
      <c r="B1616" s="278" t="s">
        <v>46</v>
      </c>
      <c r="C1616" s="264" t="s">
        <v>47</v>
      </c>
      <c r="D1616" s="264"/>
      <c r="E1616" s="280" t="s">
        <v>18</v>
      </c>
      <c r="F1616" s="278" t="s">
        <v>20</v>
      </c>
      <c r="G1616" s="280" t="s">
        <v>48</v>
      </c>
      <c r="H1616" s="280" t="s">
        <v>22</v>
      </c>
      <c r="I1616" s="280"/>
      <c r="J1616" s="261" t="s">
        <v>23</v>
      </c>
      <c r="K1616" s="262"/>
      <c r="L1616" s="262"/>
      <c r="M1616" s="262"/>
      <c r="N1616" s="262"/>
      <c r="O1616" s="263"/>
      <c r="P1616" s="281" t="s">
        <v>49</v>
      </c>
      <c r="Q1616" s="282"/>
      <c r="R1616" s="283" t="s">
        <v>50</v>
      </c>
      <c r="S1616" s="283"/>
      <c r="T1616" s="284" t="s">
        <v>26</v>
      </c>
      <c r="U1616" s="221" t="s">
        <v>27</v>
      </c>
      <c r="V1616" s="221" t="s">
        <v>27</v>
      </c>
      <c r="W1616" s="221" t="s">
        <v>27</v>
      </c>
      <c r="X1616" s="285" t="s">
        <v>28</v>
      </c>
      <c r="Y1616" s="40"/>
    </row>
    <row r="1617" spans="1:25" ht="36" x14ac:dyDescent="0.25">
      <c r="A1617" s="264"/>
      <c r="B1617" s="279"/>
      <c r="C1617" s="264"/>
      <c r="D1617" s="264"/>
      <c r="E1617" s="280"/>
      <c r="F1617" s="279"/>
      <c r="G1617" s="280"/>
      <c r="H1617" s="9" t="s">
        <v>31</v>
      </c>
      <c r="I1617" s="10" t="s">
        <v>32</v>
      </c>
      <c r="J1617" s="269" t="s">
        <v>51</v>
      </c>
      <c r="K1617" s="270"/>
      <c r="L1617" s="286"/>
      <c r="M1617" s="269" t="s">
        <v>34</v>
      </c>
      <c r="N1617" s="270"/>
      <c r="O1617" s="286"/>
      <c r="P1617" s="27" t="s">
        <v>35</v>
      </c>
      <c r="Q1617" s="27" t="s">
        <v>36</v>
      </c>
      <c r="R1617" s="27" t="s">
        <v>123</v>
      </c>
      <c r="S1617" s="27" t="s">
        <v>124</v>
      </c>
      <c r="T1617" s="284"/>
      <c r="U1617" s="220" t="s">
        <v>37</v>
      </c>
      <c r="V1617" s="220" t="s">
        <v>38</v>
      </c>
      <c r="W1617" s="220" t="s">
        <v>39</v>
      </c>
      <c r="X1617" s="285"/>
      <c r="Y1617" s="40"/>
    </row>
    <row r="1618" spans="1:25" ht="24" x14ac:dyDescent="0.25">
      <c r="A1618" s="11"/>
      <c r="B1618" s="12"/>
      <c r="C1618" s="71"/>
      <c r="D1618" s="72"/>
      <c r="E1618" s="73"/>
      <c r="F1618" s="74"/>
      <c r="G1618" s="73"/>
      <c r="H1618" s="41"/>
      <c r="I1618" s="10"/>
      <c r="J1618" s="8" t="s">
        <v>40</v>
      </c>
      <c r="K1618" s="8" t="s">
        <v>41</v>
      </c>
      <c r="L1618" s="8" t="s">
        <v>42</v>
      </c>
      <c r="M1618" s="8" t="s">
        <v>40</v>
      </c>
      <c r="N1618" s="8" t="s">
        <v>41</v>
      </c>
      <c r="O1618" s="8" t="s">
        <v>42</v>
      </c>
      <c r="P1618" s="8"/>
      <c r="Q1618" s="8"/>
      <c r="R1618" s="8"/>
      <c r="S1618" s="8"/>
      <c r="T1618" s="8"/>
      <c r="U1618" s="14"/>
      <c r="V1618" s="14"/>
      <c r="W1618" s="14"/>
      <c r="X1618" s="13"/>
      <c r="Y1618" s="40"/>
    </row>
    <row r="1619" spans="1:25" ht="36.75" customHeight="1" x14ac:dyDescent="0.25">
      <c r="A1619" s="16">
        <v>1</v>
      </c>
      <c r="B1619" s="42" t="s">
        <v>75</v>
      </c>
      <c r="C1619" s="329" t="s">
        <v>194</v>
      </c>
      <c r="D1619" s="246"/>
      <c r="E1619" s="18" t="s">
        <v>119</v>
      </c>
      <c r="F1619" s="16" t="s">
        <v>54</v>
      </c>
      <c r="G1619" s="16" t="s">
        <v>54</v>
      </c>
      <c r="H1619" s="18">
        <v>7</v>
      </c>
      <c r="I1619" s="18">
        <v>7</v>
      </c>
      <c r="J1619" s="19">
        <v>130899.72</v>
      </c>
      <c r="K1619" s="19"/>
      <c r="L1619" s="19"/>
      <c r="M1619" s="19">
        <v>130899.72</v>
      </c>
      <c r="N1619" s="19"/>
      <c r="O1619" s="20"/>
      <c r="P1619" s="23">
        <f t="shared" ref="P1619" si="169">IFERROR((I1619/H1619)*100,0)</f>
        <v>100</v>
      </c>
      <c r="Q1619" s="23">
        <f t="shared" ref="Q1619" si="170">IFERROR((M1619/J1619)*100,0)</f>
        <v>100</v>
      </c>
      <c r="R1619" s="21">
        <v>44470</v>
      </c>
      <c r="S1619" s="21">
        <v>44561</v>
      </c>
      <c r="T1619" s="22" t="s">
        <v>141</v>
      </c>
      <c r="U1619" s="23">
        <f t="shared" ref="U1619" si="171">IFERROR((I1619/H1619)*100,0)</f>
        <v>100</v>
      </c>
      <c r="V1619" s="23">
        <f t="shared" ref="V1619" si="172">IFERROR((Q1619/P1619)*100,0)</f>
        <v>100</v>
      </c>
      <c r="W1619" s="23">
        <f t="shared" ref="W1619" si="173">IFERROR((M1619/J1619)*100,0)</f>
        <v>100</v>
      </c>
      <c r="X1619" s="24"/>
      <c r="Y1619" s="40"/>
    </row>
    <row r="1620" spans="1:25" ht="42" customHeight="1" x14ac:dyDescent="0.25">
      <c r="A1620" s="16">
        <v>2</v>
      </c>
      <c r="B1620" s="42" t="s">
        <v>75</v>
      </c>
      <c r="C1620" s="309" t="s">
        <v>238</v>
      </c>
      <c r="D1620" s="310"/>
      <c r="E1620" s="161" t="s">
        <v>239</v>
      </c>
      <c r="F1620" s="16" t="s">
        <v>54</v>
      </c>
      <c r="G1620" s="16" t="s">
        <v>54</v>
      </c>
      <c r="H1620" s="18">
        <v>12</v>
      </c>
      <c r="I1620" s="214">
        <v>12</v>
      </c>
      <c r="J1620" s="19">
        <v>130899.72</v>
      </c>
      <c r="K1620" s="19"/>
      <c r="L1620" s="19"/>
      <c r="M1620" s="19">
        <v>130899.72</v>
      </c>
      <c r="N1620" s="19"/>
      <c r="O1620" s="20"/>
      <c r="P1620" s="23">
        <f t="shared" ref="P1620" si="174">IFERROR((I1620/H1620)*100,0)</f>
        <v>100</v>
      </c>
      <c r="Q1620" s="23">
        <f t="shared" ref="Q1620" si="175">IFERROR((M1620/J1620)*100,0)</f>
        <v>100</v>
      </c>
      <c r="R1620" s="21">
        <v>44470</v>
      </c>
      <c r="S1620" s="21">
        <v>44561</v>
      </c>
      <c r="T1620" s="22" t="s">
        <v>141</v>
      </c>
      <c r="U1620" s="23">
        <f t="shared" ref="U1620" si="176">IFERROR((I1620/H1620)*100,0)</f>
        <v>100</v>
      </c>
      <c r="V1620" s="23">
        <f t="shared" ref="V1620" si="177">IFERROR((Q1620/P1620)*100,0)</f>
        <v>100</v>
      </c>
      <c r="W1620" s="23">
        <f t="shared" ref="W1620" si="178">IFERROR((M1620/J1620)*100,0)</f>
        <v>100</v>
      </c>
      <c r="X1620" s="24"/>
      <c r="Y1620" s="40"/>
    </row>
    <row r="1621" spans="1:25" ht="15.75" customHeight="1" x14ac:dyDescent="0.25">
      <c r="A1621" s="16"/>
      <c r="B1621" s="42"/>
      <c r="C1621" s="336"/>
      <c r="D1621" s="336"/>
      <c r="E1621" s="83"/>
      <c r="F1621" s="16"/>
      <c r="G1621" s="16"/>
      <c r="H1621" s="83"/>
      <c r="I1621" s="81"/>
      <c r="J1621" s="19"/>
      <c r="K1621" s="19"/>
      <c r="L1621" s="19"/>
      <c r="M1621" s="19"/>
      <c r="N1621" s="20"/>
      <c r="O1621" s="20"/>
      <c r="P1621" s="20"/>
      <c r="Q1621" s="16"/>
      <c r="R1621" s="21"/>
      <c r="S1621" s="21"/>
      <c r="T1621" s="22"/>
      <c r="U1621" s="23"/>
      <c r="V1621" s="23"/>
      <c r="W1621" s="23"/>
      <c r="X1621" s="24"/>
      <c r="Y1621" s="40"/>
    </row>
    <row r="1622" spans="1:25" x14ac:dyDescent="0.25">
      <c r="A1622" s="259" t="s">
        <v>44</v>
      </c>
      <c r="B1622" s="259"/>
      <c r="C1622" s="260"/>
      <c r="D1622" s="260"/>
      <c r="E1622" s="48"/>
      <c r="F1622" s="76"/>
      <c r="G1622" s="48"/>
      <c r="H1622" s="48"/>
      <c r="I1622" s="46"/>
      <c r="J1622" s="28">
        <f>J1621+J1619+J1620</f>
        <v>261799.44</v>
      </c>
      <c r="K1622" s="28"/>
      <c r="L1622" s="28"/>
      <c r="M1622" s="28">
        <f>M1621+M1619+M1620</f>
        <v>261799.44</v>
      </c>
      <c r="N1622" s="49"/>
      <c r="O1622" s="49"/>
      <c r="P1622" s="49"/>
      <c r="Q1622" s="49"/>
      <c r="R1622" s="49"/>
      <c r="S1622" s="49"/>
      <c r="T1622" s="49"/>
      <c r="U1622" s="49"/>
      <c r="V1622" s="49"/>
      <c r="W1622" s="49"/>
      <c r="X1622" s="49"/>
      <c r="Y1622" s="40"/>
    </row>
    <row r="1623" spans="1:25" x14ac:dyDescent="0.25">
      <c r="B1623" s="50"/>
      <c r="U1623" s="51"/>
      <c r="V1623" s="51"/>
      <c r="W1623" s="51"/>
      <c r="X1623" s="51"/>
      <c r="Y1623" s="52"/>
    </row>
    <row r="1624" spans="1:25" x14ac:dyDescent="0.25">
      <c r="B1624" s="84"/>
      <c r="U1624" s="51"/>
      <c r="V1624" s="51"/>
      <c r="W1624" s="51"/>
      <c r="X1624" s="51"/>
      <c r="Y1624" s="52"/>
    </row>
    <row r="1625" spans="1:25" ht="16.5" x14ac:dyDescent="0.3">
      <c r="A1625" s="53"/>
      <c r="B1625" s="84"/>
      <c r="D1625" s="261" t="s">
        <v>55</v>
      </c>
      <c r="E1625" s="262"/>
      <c r="F1625" s="262"/>
      <c r="G1625" s="262"/>
      <c r="H1625" s="262"/>
      <c r="I1625" s="262"/>
      <c r="J1625" s="262"/>
      <c r="K1625" s="262"/>
      <c r="L1625" s="262"/>
      <c r="M1625" s="262"/>
      <c r="N1625" s="262"/>
      <c r="O1625" s="262"/>
      <c r="P1625" s="262"/>
      <c r="Q1625" s="262"/>
      <c r="R1625" s="262"/>
      <c r="S1625" s="262"/>
      <c r="T1625" s="263"/>
    </row>
    <row r="1626" spans="1:25" ht="16.5" x14ac:dyDescent="0.3">
      <c r="A1626" s="53"/>
      <c r="B1626" s="84"/>
      <c r="D1626" s="264" t="s">
        <v>56</v>
      </c>
      <c r="E1626" s="264" t="s">
        <v>57</v>
      </c>
      <c r="F1626" s="264"/>
      <c r="G1626" s="264"/>
      <c r="H1626" s="261"/>
      <c r="I1626" s="265" t="s">
        <v>58</v>
      </c>
      <c r="J1626" s="262"/>
      <c r="K1626" s="266"/>
      <c r="L1626" s="265" t="s">
        <v>59</v>
      </c>
      <c r="M1626" s="262"/>
      <c r="N1626" s="262"/>
      <c r="O1626" s="267" t="s">
        <v>60</v>
      </c>
      <c r="P1626" s="267"/>
      <c r="Q1626" s="267"/>
      <c r="R1626" s="267"/>
      <c r="S1626" s="267"/>
      <c r="T1626" s="268"/>
    </row>
    <row r="1627" spans="1:25" x14ac:dyDescent="0.25">
      <c r="B1627" s="84"/>
      <c r="D1627" s="264"/>
      <c r="E1627" s="264" t="s">
        <v>61</v>
      </c>
      <c r="F1627" s="264"/>
      <c r="G1627" s="269" t="s">
        <v>62</v>
      </c>
      <c r="H1627" s="270"/>
      <c r="I1627" s="54" t="s">
        <v>61</v>
      </c>
      <c r="J1627" s="269" t="s">
        <v>62</v>
      </c>
      <c r="K1627" s="271"/>
      <c r="L1627" s="54" t="s">
        <v>61</v>
      </c>
      <c r="M1627" s="269" t="s">
        <v>62</v>
      </c>
      <c r="N1627" s="271"/>
      <c r="O1627" s="272" t="s">
        <v>16</v>
      </c>
      <c r="P1627" s="272"/>
      <c r="Q1627" s="272"/>
      <c r="R1627" s="55" t="s">
        <v>61</v>
      </c>
      <c r="S1627" s="273" t="s">
        <v>62</v>
      </c>
      <c r="T1627" s="273"/>
    </row>
    <row r="1628" spans="1:25" x14ac:dyDescent="0.25">
      <c r="B1628" s="84"/>
      <c r="D1628" s="56" t="s">
        <v>63</v>
      </c>
      <c r="E1628" s="228">
        <f t="shared" ref="E1628:E1637" si="179">COUNTIFS(G1603:G1606,"O",B1603:B1606,"AGUA Y SANEAMIENTO")</f>
        <v>0</v>
      </c>
      <c r="F1628" s="229"/>
      <c r="G1628" s="230">
        <f t="shared" ref="G1628:G1633" si="180">SUMIFS(N1596:N1603,G1596:G1603,"O",B1596:B1603,"AGUA Y SANEAMIENTO")</f>
        <v>0</v>
      </c>
      <c r="H1628" s="231"/>
      <c r="I1628" s="57">
        <f>COUNTIFS(G1594:G1597,"A",B1594:B1597,"AGUA Y SANEAMIENTO")</f>
        <v>0</v>
      </c>
      <c r="J1628" s="230">
        <f t="shared" ref="J1628:J1633" si="181">SUMIFS(N1596:N1603,G1596:G1603,"A",B1596:B1603,"AGUA Y SANEAMIENTO")</f>
        <v>0</v>
      </c>
      <c r="K1628" s="232"/>
      <c r="L1628" s="57">
        <f>COUNTIFS(G1594:G1597,"AC",B1594:B1597,"AGUA Y SANEAMIENTO")</f>
        <v>0</v>
      </c>
      <c r="M1628" s="230">
        <f>SUMIFS(N1597:N1604,G1597:G1604,"AC",B1597:B1604,"AGUA Y SANEAMIENTO")</f>
        <v>0</v>
      </c>
      <c r="N1628" s="232"/>
      <c r="O1628" s="246" t="s">
        <v>64</v>
      </c>
      <c r="P1628" s="247"/>
      <c r="Q1628" s="247"/>
      <c r="R1628" s="248">
        <f>COUNTIF(B1617:B1625,"FGP")</f>
        <v>2</v>
      </c>
      <c r="S1628" s="250">
        <f>SUMIF(B1617:B1625,"FGP",M1617:M1625)</f>
        <v>261799.44</v>
      </c>
      <c r="T1628" s="251"/>
    </row>
    <row r="1629" spans="1:25" x14ac:dyDescent="0.25">
      <c r="B1629" s="84"/>
      <c r="D1629" s="56" t="s">
        <v>65</v>
      </c>
      <c r="E1629" s="228">
        <f t="shared" si="179"/>
        <v>0</v>
      </c>
      <c r="F1629" s="229"/>
      <c r="G1629" s="230">
        <f t="shared" si="180"/>
        <v>0</v>
      </c>
      <c r="H1629" s="231"/>
      <c r="I1629" s="57">
        <f>COUNTIFS(G1594:G1597,"A",B1594:B1597,"EDUCACIÓN")</f>
        <v>0</v>
      </c>
      <c r="J1629" s="230">
        <f t="shared" si="181"/>
        <v>0</v>
      </c>
      <c r="K1629" s="232"/>
      <c r="L1629" s="57">
        <f>COUNTIFS(G1594:G1597,"AC",B1594:B1597,"EDUCACIÓN")</f>
        <v>0</v>
      </c>
      <c r="M1629" s="230">
        <f>SUMIFS(N77:N1595,G77:G1595,"AC",B77:B1595,"AGUA Y SANEAMIENTO")</f>
        <v>0</v>
      </c>
      <c r="N1629" s="232"/>
      <c r="O1629" s="246"/>
      <c r="P1629" s="247"/>
      <c r="Q1629" s="247"/>
      <c r="R1629" s="274"/>
      <c r="S1629" s="254"/>
      <c r="T1629" s="255"/>
    </row>
    <row r="1630" spans="1:25" x14ac:dyDescent="0.25">
      <c r="D1630" s="58" t="s">
        <v>66</v>
      </c>
      <c r="E1630" s="228">
        <f t="shared" si="179"/>
        <v>0</v>
      </c>
      <c r="F1630" s="229"/>
      <c r="G1630" s="230">
        <f t="shared" si="180"/>
        <v>0</v>
      </c>
      <c r="H1630" s="231"/>
      <c r="I1630" s="57">
        <f>COUNTIFS(G1594:G1597,"A",B1594:B1597,"OTROS PROYECTOS")</f>
        <v>0</v>
      </c>
      <c r="J1630" s="230">
        <f t="shared" si="181"/>
        <v>0</v>
      </c>
      <c r="K1630" s="232"/>
      <c r="L1630" s="57">
        <f>COUNTIFS(G1594:G1597,"AC",B1594:B1597,"OTROS PROYECTOS")</f>
        <v>0</v>
      </c>
      <c r="M1630" s="230">
        <f>SUMIFS(N77:N1596,G77:G1596,"AC",B77:B1596,"AGUA Y SANEAMIENTO")</f>
        <v>0</v>
      </c>
      <c r="N1630" s="232"/>
      <c r="O1630" s="246" t="s">
        <v>67</v>
      </c>
      <c r="P1630" s="247"/>
      <c r="Q1630" s="247"/>
      <c r="R1630" s="248">
        <f>COUNTIF(B1617:B1625,"FORTAMUN")</f>
        <v>0</v>
      </c>
      <c r="S1630" s="250">
        <f>SUMIF(B1617:B1625,"FORTAMUN",N1617:N1625)</f>
        <v>0</v>
      </c>
      <c r="T1630" s="251"/>
    </row>
    <row r="1631" spans="1:25" x14ac:dyDescent="0.25">
      <c r="D1631" s="58" t="s">
        <v>68</v>
      </c>
      <c r="E1631" s="228">
        <f t="shared" si="179"/>
        <v>0</v>
      </c>
      <c r="F1631" s="229"/>
      <c r="G1631" s="230">
        <f t="shared" si="180"/>
        <v>0</v>
      </c>
      <c r="H1631" s="231"/>
      <c r="I1631" s="57">
        <f>COUNTIFS(G1594:G1597,"A",B1594:B1597,"SALUD")</f>
        <v>0</v>
      </c>
      <c r="J1631" s="230">
        <f t="shared" si="181"/>
        <v>0</v>
      </c>
      <c r="K1631" s="232"/>
      <c r="L1631" s="57">
        <f>COUNTIFS(G1594:G1597,"AC",B1594:B1597,"SALUD")</f>
        <v>0</v>
      </c>
      <c r="M1631" s="230">
        <f>SUMIFS(N1592:N1597,G1592:G1597,"AC",B1592:B1597,"AGUA Y SANEAMIENTO")</f>
        <v>0</v>
      </c>
      <c r="N1631" s="232"/>
      <c r="O1631" s="246"/>
      <c r="P1631" s="247"/>
      <c r="Q1631" s="247"/>
      <c r="R1631" s="249"/>
      <c r="S1631" s="252"/>
      <c r="T1631" s="253"/>
    </row>
    <row r="1632" spans="1:25" x14ac:dyDescent="0.25">
      <c r="D1632" s="58" t="s">
        <v>69</v>
      </c>
      <c r="E1632" s="228">
        <f t="shared" si="179"/>
        <v>0</v>
      </c>
      <c r="F1632" s="229"/>
      <c r="G1632" s="230">
        <f t="shared" si="180"/>
        <v>0</v>
      </c>
      <c r="H1632" s="231"/>
      <c r="I1632" s="57">
        <f>COUNTIFS(G1594:G1597,"A",B1594:B1597,"URBANIZACIÓN")</f>
        <v>0</v>
      </c>
      <c r="J1632" s="230">
        <f t="shared" si="181"/>
        <v>0</v>
      </c>
      <c r="K1632" s="232"/>
      <c r="L1632" s="57">
        <f>COUNTIFS(G1594:G1597,"AC",B1594:B1597,"URBANIZACIÓN")</f>
        <v>0</v>
      </c>
      <c r="M1632" s="230">
        <f>SUMIFS(N1593:N1598,G1593:G1598,"AC",B1593:B1598,"AGUA Y SANEAMIENTO")</f>
        <v>0</v>
      </c>
      <c r="N1632" s="232"/>
      <c r="O1632" s="246"/>
      <c r="P1632" s="247"/>
      <c r="Q1632" s="247"/>
      <c r="R1632" s="249"/>
      <c r="S1632" s="254"/>
      <c r="T1632" s="255"/>
    </row>
    <row r="1633" spans="2:25" x14ac:dyDescent="0.25">
      <c r="D1633" s="58" t="s">
        <v>70</v>
      </c>
      <c r="E1633" s="228">
        <f t="shared" si="179"/>
        <v>0</v>
      </c>
      <c r="F1633" s="229"/>
      <c r="G1633" s="230">
        <f t="shared" si="180"/>
        <v>0</v>
      </c>
      <c r="H1633" s="231"/>
      <c r="I1633" s="57">
        <f>COUNTIFS(G1594:G1597,"A",B1594:B1597,"VIVIENDA")</f>
        <v>0</v>
      </c>
      <c r="J1633" s="230">
        <f t="shared" si="181"/>
        <v>0</v>
      </c>
      <c r="K1633" s="232"/>
      <c r="L1633" s="57">
        <f>COUNTIFS(G1594:G1597,"AC",B1594:B1597,"VIVIENDA")</f>
        <v>0</v>
      </c>
      <c r="M1633" s="230">
        <f>SUMIFS(N1593:N1603,G1593:G1603,"AC",B1593:B1603,"AGUA Y SANEAMIENTO")</f>
        <v>0</v>
      </c>
      <c r="N1633" s="232"/>
      <c r="O1633" s="243"/>
      <c r="P1633" s="244"/>
      <c r="Q1633" s="229"/>
      <c r="R1633" s="59"/>
      <c r="S1633" s="245"/>
      <c r="T1633" s="245"/>
    </row>
    <row r="1634" spans="2:25" x14ac:dyDescent="0.25">
      <c r="D1634" s="60" t="s">
        <v>71</v>
      </c>
      <c r="E1634" s="228">
        <f t="shared" si="179"/>
        <v>0</v>
      </c>
      <c r="F1634" s="229"/>
      <c r="G1634" s="230">
        <f>SUMIFS(N1603:N1609,G1603:G1609,"O",B1603:B1609,"AGUA Y SANEAMIENTO")</f>
        <v>0</v>
      </c>
      <c r="H1634" s="231"/>
      <c r="I1634" s="57">
        <f>COUNTIFS(G1594:G1597,"A",B1594:B1597,"PRODIM")</f>
        <v>0</v>
      </c>
      <c r="J1634" s="230">
        <f>SUMIFS(N1603:N1609,G1603:G1609,"A",B1603:B1609,"AGUA Y SANEAMIENTO")</f>
        <v>0</v>
      </c>
      <c r="K1634" s="232"/>
      <c r="L1634" s="57">
        <f>COUNTIFS(G1594:G1597,"AC",B1594:B1597,"PRODIM")</f>
        <v>0</v>
      </c>
      <c r="M1634" s="230">
        <f>SUMIFS(N1594:N1604,G1594:G1604,"AC",B1594:B1604,"AGUA Y SANEAMIENTO")</f>
        <v>0</v>
      </c>
      <c r="N1634" s="232"/>
      <c r="O1634" s="243"/>
      <c r="P1634" s="244"/>
      <c r="Q1634" s="229"/>
      <c r="R1634" s="59"/>
      <c r="S1634" s="245"/>
      <c r="T1634" s="245"/>
    </row>
    <row r="1635" spans="2:25" x14ac:dyDescent="0.25">
      <c r="D1635" s="60" t="s">
        <v>72</v>
      </c>
      <c r="E1635" s="228">
        <f t="shared" si="179"/>
        <v>0</v>
      </c>
      <c r="F1635" s="229"/>
      <c r="G1635" s="230">
        <f>SUMIFS(N1604:N1610,G1604:G1610,"O",B1604:B1610,"AGUA Y SANEAMIENTO")</f>
        <v>0</v>
      </c>
      <c r="H1635" s="231"/>
      <c r="I1635" s="57">
        <f>COUNTIFS(G1594:G1597,"A",B1594:B1597,"GASTOS INDIRECTOS")</f>
        <v>0</v>
      </c>
      <c r="J1635" s="230">
        <f>SUMIFS(N1604:N1610,G1604:G1610,"A",B1604:B1610,"AGUA Y SANEAMIENTO")</f>
        <v>0</v>
      </c>
      <c r="K1635" s="232"/>
      <c r="L1635" s="57">
        <f>COUNTIFS(G1594:G1597,"AC",B1594:B1597,"GASTOS INDIRECTOS")</f>
        <v>0</v>
      </c>
      <c r="M1635" s="230">
        <f>SUMIFS(N1595:N1605,G1595:G1605,"AC",B1595:B1605,"AGUA Y SANEAMIENTO")</f>
        <v>0</v>
      </c>
      <c r="N1635" s="232"/>
      <c r="O1635" s="243"/>
      <c r="P1635" s="244"/>
      <c r="Q1635" s="229"/>
      <c r="R1635" s="59"/>
      <c r="S1635" s="245"/>
      <c r="T1635" s="245"/>
    </row>
    <row r="1636" spans="2:25" ht="24" x14ac:dyDescent="0.25">
      <c r="D1636" s="61" t="s">
        <v>64</v>
      </c>
      <c r="E1636" s="228">
        <f t="shared" si="179"/>
        <v>0</v>
      </c>
      <c r="F1636" s="229"/>
      <c r="G1636" s="230">
        <f>SUMIFS(N1605:N1611,G1605:G1611,"O",B1605:B1611,"AGUA Y SANEAMIENTO")</f>
        <v>0</v>
      </c>
      <c r="H1636" s="231"/>
      <c r="I1636" s="57">
        <f>COUNTIFS(G1594:G1597,"A",B1594:B1597,"FGP")</f>
        <v>0</v>
      </c>
      <c r="J1636" s="230">
        <f>SUMIFS(N1605:N1611,G1605:G1611,"A",B1605:B1611,"AGUA Y SANEAMIENTO")</f>
        <v>0</v>
      </c>
      <c r="K1636" s="232"/>
      <c r="L1636" s="57">
        <f>COUNTIFS(G1594:G1597,"AC",B1594:B1597,"FGP")</f>
        <v>0</v>
      </c>
      <c r="M1636" s="230"/>
      <c r="N1636" s="232"/>
      <c r="O1636" s="243"/>
      <c r="P1636" s="244"/>
      <c r="Q1636" s="229"/>
      <c r="R1636" s="59"/>
      <c r="S1636" s="245"/>
      <c r="T1636" s="245"/>
    </row>
    <row r="1637" spans="2:25" ht="24.75" thickBot="1" x14ac:dyDescent="0.3">
      <c r="D1637" s="62" t="s">
        <v>67</v>
      </c>
      <c r="E1637" s="228">
        <f t="shared" si="179"/>
        <v>0</v>
      </c>
      <c r="F1637" s="229"/>
      <c r="G1637" s="230">
        <f>SUMIFS(N1606:N1612,G1606:G1612,"O",B1606:B1612,"AGUA Y SANEAMIENTO")</f>
        <v>0</v>
      </c>
      <c r="H1637" s="231"/>
      <c r="I1637" s="63">
        <f>COUNTIFS(G1594:G1597,"A",B1594:B1597,"FORTAMUN")</f>
        <v>0</v>
      </c>
      <c r="J1637" s="230">
        <f>SUMIFS(N1606:N1612,G1606:G1612,"A",B1606:B1612,"AGUA Y SANEAMIENTO")</f>
        <v>0</v>
      </c>
      <c r="K1637" s="232"/>
      <c r="L1637" s="63">
        <f>COUNTIFS(G1594:G1597,"AC",B1594:B1597,"FORTAMUN")</f>
        <v>0</v>
      </c>
      <c r="M1637" s="230">
        <f>SUMIFS(N1597:N1607,G1597:G1607,"AC",B1597:B1607,"AGUA Y SANEAMIENTO")</f>
        <v>0</v>
      </c>
      <c r="N1637" s="232"/>
      <c r="O1637" s="233"/>
      <c r="P1637" s="234"/>
      <c r="Q1637" s="235"/>
      <c r="R1637" s="64"/>
      <c r="S1637" s="236"/>
      <c r="T1637" s="236"/>
    </row>
    <row r="1638" spans="2:25" ht="15.75" thickBot="1" x14ac:dyDescent="0.3">
      <c r="D1638" s="65" t="s">
        <v>73</v>
      </c>
      <c r="E1638" s="237">
        <f>SUBTOTAL(9,E1628:F1637)</f>
        <v>0</v>
      </c>
      <c r="F1638" s="238"/>
      <c r="G1638" s="239">
        <f>SUBTOTAL(9,G1628:H1637)</f>
        <v>0</v>
      </c>
      <c r="H1638" s="240"/>
      <c r="I1638" s="66">
        <f>SUBTOTAL(9,I1628:I1637)</f>
        <v>0</v>
      </c>
      <c r="J1638" s="239">
        <f>SUBTOTAL(9,J1628:K1637)</f>
        <v>0</v>
      </c>
      <c r="K1638" s="240"/>
      <c r="L1638" s="67">
        <f>SUBTOTAL(9,L1628:L1637)</f>
        <v>0</v>
      </c>
      <c r="M1638" s="239">
        <f>SUBTOTAL(9,M1628:N1637)</f>
        <v>0</v>
      </c>
      <c r="N1638" s="240"/>
      <c r="O1638" s="67"/>
      <c r="P1638" s="68"/>
      <c r="Q1638" s="69"/>
      <c r="R1638" s="70">
        <f>SUBTOTAL(9,R1628:R1637)</f>
        <v>2</v>
      </c>
      <c r="S1638" s="239">
        <f>SUBTOTAL(9,S1628:T1637)</f>
        <v>261799.44</v>
      </c>
      <c r="T1638" s="240"/>
    </row>
    <row r="1641" spans="2:25" x14ac:dyDescent="0.25">
      <c r="B1641" s="39"/>
      <c r="C1641" s="39"/>
      <c r="D1641" s="39"/>
      <c r="E1641" s="39"/>
      <c r="F1641" s="39"/>
      <c r="G1641" s="39"/>
      <c r="H1641" s="39"/>
      <c r="I1641" s="39"/>
      <c r="J1641" s="39"/>
      <c r="K1641" s="39"/>
      <c r="L1641" s="39"/>
      <c r="M1641" s="39"/>
      <c r="N1641" s="39"/>
      <c r="O1641" s="39"/>
      <c r="P1641" s="39"/>
      <c r="Q1641" s="39"/>
      <c r="R1641" s="39"/>
      <c r="S1641" s="39"/>
      <c r="T1641" s="39"/>
      <c r="U1641" s="39"/>
      <c r="V1641" s="39"/>
      <c r="W1641" s="39"/>
      <c r="X1641" s="39"/>
      <c r="Y1641" s="39"/>
    </row>
    <row r="1642" spans="2:25" x14ac:dyDescent="0.25">
      <c r="B1642" s="136"/>
      <c r="C1642" s="241"/>
      <c r="D1642" s="241"/>
      <c r="E1642" s="146"/>
      <c r="F1642" s="146"/>
      <c r="G1642" s="146"/>
      <c r="H1642" s="359"/>
      <c r="I1642" s="242"/>
      <c r="J1642" s="242"/>
      <c r="K1642" s="242"/>
      <c r="L1642" s="242"/>
      <c r="M1642" s="142"/>
      <c r="N1642" s="142"/>
      <c r="O1642" s="242"/>
      <c r="P1642" s="242"/>
      <c r="Q1642" s="242"/>
      <c r="R1642" s="242"/>
      <c r="S1642" s="142"/>
      <c r="T1642" s="142"/>
      <c r="U1642" s="242"/>
      <c r="V1642" s="242"/>
      <c r="W1642" s="242"/>
      <c r="X1642" s="242"/>
      <c r="Y1642" s="242"/>
    </row>
    <row r="1643" spans="2:25" x14ac:dyDescent="0.25">
      <c r="B1643" s="136"/>
      <c r="C1643" s="225"/>
      <c r="D1643" s="225"/>
      <c r="E1643" s="225"/>
      <c r="F1643" s="225"/>
      <c r="G1643" s="225"/>
      <c r="H1643" s="360"/>
      <c r="I1643" s="138"/>
      <c r="J1643" s="138"/>
      <c r="K1643" s="138"/>
      <c r="L1643" s="138"/>
      <c r="M1643" s="138"/>
      <c r="N1643" s="137"/>
      <c r="O1643" s="138"/>
      <c r="P1643" s="138"/>
      <c r="Q1643" s="138"/>
      <c r="R1643" s="138"/>
      <c r="S1643" s="137"/>
      <c r="T1643" s="138"/>
      <c r="U1643" s="138"/>
      <c r="V1643" s="138"/>
      <c r="W1643" s="138"/>
      <c r="X1643" s="39"/>
      <c r="Y1643" s="39"/>
    </row>
    <row r="1644" spans="2:25" ht="15.75" x14ac:dyDescent="0.25">
      <c r="B1644" s="139"/>
      <c r="C1644" s="227"/>
      <c r="D1644" s="227"/>
      <c r="E1644" s="145"/>
      <c r="F1644" s="145"/>
      <c r="G1644" s="140"/>
      <c r="H1644" s="360"/>
      <c r="I1644" s="227"/>
      <c r="J1644" s="227"/>
      <c r="K1644" s="227"/>
      <c r="L1644" s="227"/>
      <c r="M1644" s="141"/>
      <c r="N1644" s="141"/>
      <c r="O1644" s="227"/>
      <c r="P1644" s="227"/>
      <c r="Q1644" s="227"/>
      <c r="R1644" s="227"/>
      <c r="S1644" s="142"/>
      <c r="T1644" s="141"/>
      <c r="U1644" s="227"/>
      <c r="V1644" s="227"/>
      <c r="W1644" s="227"/>
      <c r="X1644" s="227"/>
      <c r="Y1644" s="227"/>
    </row>
    <row r="1645" spans="2:25" ht="15.75" x14ac:dyDescent="0.25">
      <c r="B1645" s="139"/>
      <c r="C1645" s="227"/>
      <c r="D1645" s="227"/>
      <c r="E1645" s="145"/>
      <c r="F1645" s="145"/>
      <c r="G1645" s="145"/>
      <c r="H1645" s="360"/>
      <c r="I1645" s="227"/>
      <c r="J1645" s="227"/>
      <c r="K1645" s="227"/>
      <c r="L1645" s="227"/>
      <c r="M1645" s="141"/>
      <c r="N1645" s="141"/>
      <c r="O1645" s="227"/>
      <c r="P1645" s="227"/>
      <c r="Q1645" s="227"/>
      <c r="R1645" s="227"/>
      <c r="S1645" s="141"/>
      <c r="T1645" s="141"/>
      <c r="U1645" s="227"/>
      <c r="V1645" s="227"/>
      <c r="W1645" s="227"/>
      <c r="X1645" s="227"/>
      <c r="Y1645" s="227"/>
    </row>
    <row r="1646" spans="2:25" x14ac:dyDescent="0.25">
      <c r="B1646" s="39"/>
      <c r="C1646" s="39"/>
      <c r="D1646" s="39"/>
      <c r="E1646" s="39"/>
      <c r="F1646" s="39"/>
      <c r="G1646" s="39"/>
      <c r="H1646" s="39"/>
      <c r="I1646" s="39"/>
      <c r="J1646" s="39"/>
      <c r="K1646" s="39"/>
      <c r="L1646" s="39"/>
      <c r="M1646" s="39"/>
      <c r="N1646" s="39"/>
      <c r="O1646" s="39"/>
      <c r="P1646" s="39"/>
      <c r="Q1646" s="39"/>
      <c r="R1646" s="39"/>
      <c r="S1646" s="39"/>
      <c r="T1646" s="39"/>
      <c r="U1646" s="39"/>
      <c r="V1646" s="39"/>
      <c r="W1646" s="39"/>
      <c r="X1646" s="39"/>
      <c r="Y1646" s="39"/>
    </row>
    <row r="1647" spans="2:25" x14ac:dyDescent="0.25">
      <c r="B1647" s="39"/>
      <c r="C1647" s="39"/>
      <c r="D1647" s="39"/>
      <c r="E1647" s="39"/>
      <c r="F1647" s="39"/>
      <c r="G1647" s="39"/>
      <c r="H1647" s="39"/>
      <c r="I1647" s="39"/>
      <c r="J1647" s="39"/>
      <c r="K1647" s="39"/>
      <c r="L1647" s="39"/>
      <c r="M1647" s="39"/>
      <c r="N1647" s="39"/>
      <c r="O1647" s="39"/>
      <c r="P1647" s="39"/>
      <c r="Q1647" s="39"/>
      <c r="R1647" s="39"/>
      <c r="S1647" s="39"/>
      <c r="T1647" s="39"/>
      <c r="U1647" s="39"/>
      <c r="V1647" s="39"/>
      <c r="W1647" s="39"/>
      <c r="X1647" s="39"/>
      <c r="Y1647" s="39"/>
    </row>
    <row r="1648" spans="2:25" x14ac:dyDescent="0.25">
      <c r="B1648" s="39"/>
      <c r="C1648" s="39"/>
      <c r="D1648" s="39"/>
      <c r="E1648" s="39"/>
      <c r="F1648" s="39"/>
      <c r="G1648" s="39"/>
      <c r="H1648" s="39"/>
      <c r="I1648" s="39"/>
      <c r="J1648" s="39"/>
      <c r="K1648" s="39"/>
      <c r="L1648" s="39"/>
      <c r="M1648" s="39"/>
      <c r="N1648" s="39"/>
      <c r="O1648" s="39"/>
      <c r="P1648" s="39"/>
      <c r="Q1648" s="39"/>
      <c r="R1648" s="39"/>
      <c r="S1648" s="39"/>
      <c r="T1648" s="39"/>
      <c r="U1648" s="39"/>
      <c r="V1648" s="39"/>
      <c r="W1648" s="39"/>
      <c r="X1648" s="39"/>
      <c r="Y1648" s="39"/>
    </row>
    <row r="1649" spans="1:25" x14ac:dyDescent="0.25">
      <c r="B1649" s="39"/>
      <c r="C1649" s="39"/>
      <c r="D1649" s="39"/>
      <c r="E1649" s="39"/>
      <c r="F1649" s="39"/>
      <c r="G1649" s="39"/>
      <c r="H1649" s="39"/>
      <c r="I1649" s="39"/>
      <c r="J1649" s="39"/>
      <c r="K1649" s="39"/>
      <c r="L1649" s="39"/>
      <c r="M1649" s="39"/>
      <c r="N1649" s="39"/>
      <c r="O1649" s="39"/>
      <c r="P1649" s="39"/>
      <c r="Q1649" s="39"/>
      <c r="R1649" s="39"/>
      <c r="S1649" s="39"/>
      <c r="T1649" s="39"/>
      <c r="U1649" s="39"/>
      <c r="V1649" s="39"/>
      <c r="W1649" s="39"/>
      <c r="X1649" s="39"/>
      <c r="Y1649" s="39"/>
    </row>
    <row r="1664" spans="1:25" ht="20.25" x14ac:dyDescent="0.25">
      <c r="A1664" s="311" t="s">
        <v>0</v>
      </c>
      <c r="B1664" s="312"/>
      <c r="C1664" s="312"/>
      <c r="D1664" s="312"/>
      <c r="E1664" s="312"/>
      <c r="F1664" s="312"/>
      <c r="G1664" s="312"/>
      <c r="H1664" s="312"/>
      <c r="I1664" s="312"/>
      <c r="J1664" s="312"/>
      <c r="K1664" s="312"/>
      <c r="L1664" s="312"/>
      <c r="M1664" s="312"/>
      <c r="N1664" s="312"/>
      <c r="O1664" s="312"/>
      <c r="P1664" s="312"/>
      <c r="Q1664" s="312"/>
      <c r="R1664" s="312"/>
      <c r="S1664" s="312"/>
      <c r="T1664" s="312"/>
      <c r="U1664" s="312"/>
      <c r="V1664" s="312"/>
      <c r="W1664" s="312"/>
      <c r="X1664" s="312"/>
      <c r="Y1664" s="313"/>
    </row>
    <row r="1665" spans="1:10630" x14ac:dyDescent="0.25">
      <c r="A1665" s="149"/>
      <c r="B1665" s="150"/>
      <c r="C1665" s="150"/>
      <c r="D1665" s="150"/>
      <c r="E1665" s="150"/>
      <c r="F1665" s="150"/>
      <c r="G1665" s="150"/>
      <c r="H1665" s="150"/>
      <c r="I1665" s="150"/>
      <c r="J1665" s="150"/>
      <c r="K1665" s="150"/>
      <c r="L1665" s="150"/>
      <c r="M1665" s="150"/>
      <c r="N1665" s="150"/>
      <c r="O1665" s="150"/>
      <c r="P1665" s="150"/>
      <c r="Q1665" s="150"/>
      <c r="R1665" s="150"/>
      <c r="S1665" s="150"/>
      <c r="T1665" s="150"/>
      <c r="U1665" s="150"/>
      <c r="V1665" s="150"/>
      <c r="W1665" s="150"/>
      <c r="X1665" s="150"/>
      <c r="Y1665" s="151"/>
    </row>
    <row r="1666" spans="1:10630" ht="15.75" x14ac:dyDescent="0.25">
      <c r="A1666" s="314" t="s">
        <v>286</v>
      </c>
      <c r="B1666" s="315"/>
      <c r="C1666" s="315"/>
      <c r="D1666" s="315"/>
      <c r="E1666" s="315"/>
      <c r="F1666" s="315"/>
      <c r="G1666" s="315"/>
      <c r="H1666" s="315"/>
      <c r="I1666" s="315"/>
      <c r="J1666" s="315"/>
      <c r="K1666" s="315"/>
      <c r="L1666" s="315"/>
      <c r="M1666" s="315"/>
      <c r="N1666" s="315"/>
      <c r="O1666" s="315"/>
      <c r="P1666" s="315"/>
      <c r="Q1666" s="315"/>
      <c r="R1666" s="315"/>
      <c r="S1666" s="315"/>
      <c r="T1666" s="315"/>
      <c r="U1666" s="315"/>
      <c r="V1666" s="315"/>
      <c r="W1666" s="315"/>
      <c r="X1666" s="315"/>
      <c r="Y1666" s="316"/>
    </row>
    <row r="1667" spans="1:10630" ht="15.75" x14ac:dyDescent="0.25">
      <c r="A1667" s="152"/>
      <c r="B1667" s="153"/>
      <c r="C1667" s="153"/>
      <c r="D1667" s="153"/>
      <c r="E1667" s="153"/>
      <c r="F1667" s="153"/>
      <c r="G1667" s="153"/>
      <c r="H1667" s="153"/>
      <c r="I1667" s="153"/>
      <c r="J1667" s="153"/>
      <c r="K1667" s="153"/>
      <c r="L1667" s="153"/>
      <c r="M1667" s="153"/>
      <c r="N1667" s="153"/>
      <c r="O1667" s="153"/>
      <c r="P1667" s="153"/>
      <c r="Q1667" s="153"/>
      <c r="R1667" s="153"/>
      <c r="S1667" s="153"/>
      <c r="T1667" s="153"/>
      <c r="U1667" s="153"/>
      <c r="V1667" s="153"/>
      <c r="W1667" s="153"/>
      <c r="X1667" s="317"/>
      <c r="Y1667" s="318"/>
    </row>
    <row r="1668" spans="1:10630" x14ac:dyDescent="0.25">
      <c r="A1668" s="319"/>
      <c r="B1668" s="320"/>
      <c r="C1668" s="320"/>
      <c r="D1668" s="320"/>
      <c r="E1668" s="320"/>
      <c r="F1668" s="320"/>
      <c r="G1668" s="320"/>
      <c r="H1668" s="320"/>
      <c r="I1668" s="320"/>
      <c r="J1668" s="320"/>
      <c r="K1668" s="320"/>
      <c r="L1668" s="320"/>
      <c r="M1668" s="320"/>
      <c r="N1668" s="320"/>
      <c r="O1668" s="148"/>
      <c r="P1668" s="148"/>
      <c r="Q1668" s="321" t="s">
        <v>197</v>
      </c>
      <c r="R1668" s="321"/>
      <c r="S1668" s="321"/>
      <c r="T1668" s="321"/>
      <c r="U1668" s="321"/>
      <c r="V1668" s="321"/>
      <c r="W1668" s="321"/>
      <c r="X1668" s="321"/>
      <c r="Y1668" s="322"/>
    </row>
    <row r="1671" spans="1:10630" x14ac:dyDescent="0.25">
      <c r="A1671" s="287" t="e">
        <f>#REF!</f>
        <v>#REF!</v>
      </c>
      <c r="B1671" s="287"/>
      <c r="C1671" s="323" t="s">
        <v>126</v>
      </c>
      <c r="D1671" s="324"/>
      <c r="E1671" s="324"/>
      <c r="F1671" s="324"/>
      <c r="G1671" s="324"/>
      <c r="H1671" s="324"/>
      <c r="I1671" s="324"/>
      <c r="J1671" s="324"/>
      <c r="K1671" s="324"/>
      <c r="L1671" s="324"/>
      <c r="M1671" s="324"/>
      <c r="N1671" s="324"/>
      <c r="O1671" s="324"/>
      <c r="P1671" s="324"/>
      <c r="Q1671" s="325"/>
      <c r="R1671" s="326" t="e">
        <f>#REF!</f>
        <v>#REF!</v>
      </c>
      <c r="S1671" s="327"/>
      <c r="T1671" s="327"/>
      <c r="U1671" s="327"/>
      <c r="V1671" s="327"/>
      <c r="W1671" s="327"/>
      <c r="X1671" s="327"/>
      <c r="Y1671" s="328"/>
      <c r="Z1671" s="1" t="e">
        <f>#REF!</f>
        <v>#REF!</v>
      </c>
      <c r="AA1671" s="1" t="e">
        <f>#REF!</f>
        <v>#REF!</v>
      </c>
      <c r="AB1671" s="1" t="e">
        <f>#REF!</f>
        <v>#REF!</v>
      </c>
      <c r="AC1671" s="1" t="e">
        <f>#REF!</f>
        <v>#REF!</v>
      </c>
      <c r="AD1671" s="1" t="e">
        <f>#REF!</f>
        <v>#REF!</v>
      </c>
      <c r="AE1671" s="1" t="e">
        <f>#REF!</f>
        <v>#REF!</v>
      </c>
      <c r="AF1671" s="1" t="e">
        <f>#REF!</f>
        <v>#REF!</v>
      </c>
      <c r="AG1671" s="1" t="e">
        <f>#REF!</f>
        <v>#REF!</v>
      </c>
      <c r="AH1671" s="1" t="e">
        <f>#REF!</f>
        <v>#REF!</v>
      </c>
      <c r="AI1671" s="1" t="e">
        <f>#REF!</f>
        <v>#REF!</v>
      </c>
      <c r="AJ1671" s="1" t="e">
        <f>#REF!</f>
        <v>#REF!</v>
      </c>
      <c r="AK1671" s="1" t="e">
        <f>#REF!</f>
        <v>#REF!</v>
      </c>
      <c r="AL1671" s="1" t="e">
        <f>#REF!</f>
        <v>#REF!</v>
      </c>
      <c r="AM1671" s="1" t="e">
        <f>#REF!</f>
        <v>#REF!</v>
      </c>
      <c r="AN1671" s="1" t="e">
        <f>#REF!</f>
        <v>#REF!</v>
      </c>
      <c r="AO1671" s="1" t="e">
        <f>#REF!</f>
        <v>#REF!</v>
      </c>
      <c r="AP1671" s="1" t="e">
        <f>#REF!</f>
        <v>#REF!</v>
      </c>
      <c r="AQ1671" s="1" t="e">
        <f>#REF!</f>
        <v>#REF!</v>
      </c>
      <c r="AR1671" s="1" t="e">
        <f>#REF!</f>
        <v>#REF!</v>
      </c>
      <c r="AS1671" s="1" t="e">
        <f>#REF!</f>
        <v>#REF!</v>
      </c>
      <c r="AT1671" s="1" t="e">
        <f>#REF!</f>
        <v>#REF!</v>
      </c>
      <c r="AU1671" s="1" t="e">
        <f>#REF!</f>
        <v>#REF!</v>
      </c>
      <c r="AV1671" s="1" t="e">
        <f>#REF!</f>
        <v>#REF!</v>
      </c>
      <c r="AW1671" s="1" t="e">
        <f>#REF!</f>
        <v>#REF!</v>
      </c>
      <c r="AX1671" s="1" t="e">
        <f>#REF!</f>
        <v>#REF!</v>
      </c>
      <c r="AY1671" s="1" t="e">
        <f>#REF!</f>
        <v>#REF!</v>
      </c>
      <c r="AZ1671" s="1" t="e">
        <f>#REF!</f>
        <v>#REF!</v>
      </c>
      <c r="BA1671" s="1" t="e">
        <f>#REF!</f>
        <v>#REF!</v>
      </c>
      <c r="BB1671" s="1" t="e">
        <f>#REF!</f>
        <v>#REF!</v>
      </c>
      <c r="BC1671" s="1" t="e">
        <f>#REF!</f>
        <v>#REF!</v>
      </c>
      <c r="BD1671" s="1" t="e">
        <f>#REF!</f>
        <v>#REF!</v>
      </c>
      <c r="BE1671" s="1" t="e">
        <f>#REF!</f>
        <v>#REF!</v>
      </c>
      <c r="BF1671" s="1" t="e">
        <f>#REF!</f>
        <v>#REF!</v>
      </c>
      <c r="BG1671" s="1" t="e">
        <f>#REF!</f>
        <v>#REF!</v>
      </c>
      <c r="BH1671" s="1" t="e">
        <f>#REF!</f>
        <v>#REF!</v>
      </c>
      <c r="BI1671" s="1" t="e">
        <f>#REF!</f>
        <v>#REF!</v>
      </c>
      <c r="BJ1671" s="1" t="e">
        <f>#REF!</f>
        <v>#REF!</v>
      </c>
      <c r="BK1671" s="1" t="e">
        <f>#REF!</f>
        <v>#REF!</v>
      </c>
      <c r="BL1671" s="1" t="e">
        <f>#REF!</f>
        <v>#REF!</v>
      </c>
      <c r="BM1671" s="1" t="e">
        <f>#REF!</f>
        <v>#REF!</v>
      </c>
      <c r="BN1671" s="1" t="e">
        <f>#REF!</f>
        <v>#REF!</v>
      </c>
      <c r="BO1671" s="1" t="e">
        <f>#REF!</f>
        <v>#REF!</v>
      </c>
      <c r="BP1671" s="1" t="e">
        <f>#REF!</f>
        <v>#REF!</v>
      </c>
      <c r="BQ1671" s="1" t="e">
        <f>#REF!</f>
        <v>#REF!</v>
      </c>
      <c r="BR1671" s="1" t="e">
        <f>#REF!</f>
        <v>#REF!</v>
      </c>
      <c r="BS1671" s="1" t="e">
        <f>#REF!</f>
        <v>#REF!</v>
      </c>
      <c r="BT1671" s="1" t="e">
        <f>#REF!</f>
        <v>#REF!</v>
      </c>
      <c r="BU1671" s="1" t="e">
        <f>#REF!</f>
        <v>#REF!</v>
      </c>
      <c r="BV1671" s="1" t="e">
        <f>#REF!</f>
        <v>#REF!</v>
      </c>
      <c r="BW1671" s="1" t="e">
        <f>#REF!</f>
        <v>#REF!</v>
      </c>
      <c r="BX1671" s="1" t="e">
        <f>#REF!</f>
        <v>#REF!</v>
      </c>
      <c r="BY1671" s="1" t="e">
        <f>#REF!</f>
        <v>#REF!</v>
      </c>
      <c r="BZ1671" s="1" t="e">
        <f>#REF!</f>
        <v>#REF!</v>
      </c>
      <c r="CA1671" s="1" t="e">
        <f>#REF!</f>
        <v>#REF!</v>
      </c>
      <c r="CB1671" s="1" t="e">
        <f>#REF!</f>
        <v>#REF!</v>
      </c>
      <c r="CC1671" s="1" t="e">
        <f>#REF!</f>
        <v>#REF!</v>
      </c>
      <c r="CD1671" s="1" t="e">
        <f>#REF!</f>
        <v>#REF!</v>
      </c>
      <c r="CE1671" s="1" t="e">
        <f>#REF!</f>
        <v>#REF!</v>
      </c>
      <c r="CF1671" s="1" t="e">
        <f>#REF!</f>
        <v>#REF!</v>
      </c>
      <c r="CG1671" s="1" t="e">
        <f>#REF!</f>
        <v>#REF!</v>
      </c>
      <c r="CH1671" s="1" t="e">
        <f>#REF!</f>
        <v>#REF!</v>
      </c>
      <c r="CI1671" s="1" t="e">
        <f>#REF!</f>
        <v>#REF!</v>
      </c>
      <c r="CJ1671" s="1" t="e">
        <f>#REF!</f>
        <v>#REF!</v>
      </c>
      <c r="CK1671" s="1" t="e">
        <f>#REF!</f>
        <v>#REF!</v>
      </c>
      <c r="CL1671" s="1" t="e">
        <f>#REF!</f>
        <v>#REF!</v>
      </c>
      <c r="CM1671" s="1" t="e">
        <f>#REF!</f>
        <v>#REF!</v>
      </c>
      <c r="CN1671" s="1" t="e">
        <f>#REF!</f>
        <v>#REF!</v>
      </c>
      <c r="CO1671" s="1" t="e">
        <f>#REF!</f>
        <v>#REF!</v>
      </c>
      <c r="CP1671" s="1" t="e">
        <f>#REF!</f>
        <v>#REF!</v>
      </c>
      <c r="CQ1671" s="1" t="e">
        <f>#REF!</f>
        <v>#REF!</v>
      </c>
      <c r="CR1671" s="1" t="e">
        <f>#REF!</f>
        <v>#REF!</v>
      </c>
      <c r="CS1671" s="1" t="e">
        <f>#REF!</f>
        <v>#REF!</v>
      </c>
      <c r="CT1671" s="1" t="e">
        <f>#REF!</f>
        <v>#REF!</v>
      </c>
      <c r="CU1671" s="1" t="e">
        <f>#REF!</f>
        <v>#REF!</v>
      </c>
      <c r="CV1671" s="1" t="e">
        <f>#REF!</f>
        <v>#REF!</v>
      </c>
      <c r="CW1671" s="1" t="e">
        <f>#REF!</f>
        <v>#REF!</v>
      </c>
      <c r="CX1671" s="1" t="e">
        <f>#REF!</f>
        <v>#REF!</v>
      </c>
      <c r="CY1671" s="1" t="e">
        <f>#REF!</f>
        <v>#REF!</v>
      </c>
      <c r="CZ1671" s="1" t="e">
        <f>#REF!</f>
        <v>#REF!</v>
      </c>
      <c r="DA1671" s="1" t="e">
        <f>#REF!</f>
        <v>#REF!</v>
      </c>
      <c r="DB1671" s="1" t="e">
        <f>#REF!</f>
        <v>#REF!</v>
      </c>
      <c r="DC1671" s="1" t="e">
        <f>#REF!</f>
        <v>#REF!</v>
      </c>
      <c r="DD1671" s="1" t="e">
        <f>#REF!</f>
        <v>#REF!</v>
      </c>
      <c r="DE1671" s="1" t="e">
        <f>#REF!</f>
        <v>#REF!</v>
      </c>
      <c r="DF1671" s="1" t="e">
        <f>#REF!</f>
        <v>#REF!</v>
      </c>
      <c r="DG1671" s="1" t="e">
        <f>#REF!</f>
        <v>#REF!</v>
      </c>
      <c r="DH1671" s="1" t="e">
        <f>#REF!</f>
        <v>#REF!</v>
      </c>
      <c r="DI1671" s="1" t="e">
        <f>#REF!</f>
        <v>#REF!</v>
      </c>
      <c r="DJ1671" s="1" t="e">
        <f>#REF!</f>
        <v>#REF!</v>
      </c>
      <c r="DK1671" s="1" t="e">
        <f>#REF!</f>
        <v>#REF!</v>
      </c>
      <c r="DL1671" s="1" t="e">
        <f>#REF!</f>
        <v>#REF!</v>
      </c>
      <c r="DM1671" s="1" t="e">
        <f>#REF!</f>
        <v>#REF!</v>
      </c>
      <c r="DN1671" s="1" t="e">
        <f>#REF!</f>
        <v>#REF!</v>
      </c>
      <c r="DO1671" s="1" t="e">
        <f>#REF!</f>
        <v>#REF!</v>
      </c>
      <c r="DP1671" s="1" t="e">
        <f>#REF!</f>
        <v>#REF!</v>
      </c>
      <c r="DQ1671" s="1" t="e">
        <f>#REF!</f>
        <v>#REF!</v>
      </c>
      <c r="DR1671" s="1" t="e">
        <f>#REF!</f>
        <v>#REF!</v>
      </c>
      <c r="DS1671" s="1" t="e">
        <f>#REF!</f>
        <v>#REF!</v>
      </c>
      <c r="DT1671" s="1" t="e">
        <f>#REF!</f>
        <v>#REF!</v>
      </c>
      <c r="DU1671" s="1" t="e">
        <f>#REF!</f>
        <v>#REF!</v>
      </c>
      <c r="DV1671" s="1" t="e">
        <f>#REF!</f>
        <v>#REF!</v>
      </c>
      <c r="DW1671" s="1" t="e">
        <f>#REF!</f>
        <v>#REF!</v>
      </c>
      <c r="DX1671" s="1" t="e">
        <f>#REF!</f>
        <v>#REF!</v>
      </c>
      <c r="DY1671" s="1" t="e">
        <f>#REF!</f>
        <v>#REF!</v>
      </c>
      <c r="DZ1671" s="1" t="e">
        <f>#REF!</f>
        <v>#REF!</v>
      </c>
      <c r="EA1671" s="1" t="e">
        <f>#REF!</f>
        <v>#REF!</v>
      </c>
      <c r="EB1671" s="1" t="e">
        <f>#REF!</f>
        <v>#REF!</v>
      </c>
      <c r="EC1671" s="1" t="e">
        <f>#REF!</f>
        <v>#REF!</v>
      </c>
      <c r="ED1671" s="1" t="e">
        <f>#REF!</f>
        <v>#REF!</v>
      </c>
      <c r="EE1671" s="1" t="e">
        <f>#REF!</f>
        <v>#REF!</v>
      </c>
      <c r="EF1671" s="1" t="e">
        <f>#REF!</f>
        <v>#REF!</v>
      </c>
      <c r="EG1671" s="1" t="e">
        <f>#REF!</f>
        <v>#REF!</v>
      </c>
      <c r="EH1671" s="1" t="e">
        <f>#REF!</f>
        <v>#REF!</v>
      </c>
      <c r="EI1671" s="1" t="e">
        <f>#REF!</f>
        <v>#REF!</v>
      </c>
      <c r="EJ1671" s="1" t="e">
        <f>#REF!</f>
        <v>#REF!</v>
      </c>
      <c r="EK1671" s="1" t="e">
        <f>#REF!</f>
        <v>#REF!</v>
      </c>
      <c r="EL1671" s="1" t="e">
        <f>#REF!</f>
        <v>#REF!</v>
      </c>
      <c r="EM1671" s="1" t="e">
        <f>#REF!</f>
        <v>#REF!</v>
      </c>
      <c r="EN1671" s="1" t="e">
        <f>#REF!</f>
        <v>#REF!</v>
      </c>
      <c r="EO1671" s="1" t="e">
        <f>#REF!</f>
        <v>#REF!</v>
      </c>
      <c r="EP1671" s="1" t="e">
        <f>#REF!</f>
        <v>#REF!</v>
      </c>
      <c r="EQ1671" s="1" t="e">
        <f>#REF!</f>
        <v>#REF!</v>
      </c>
      <c r="ER1671" s="1" t="e">
        <f>#REF!</f>
        <v>#REF!</v>
      </c>
      <c r="ES1671" s="1" t="e">
        <f>#REF!</f>
        <v>#REF!</v>
      </c>
      <c r="ET1671" s="1" t="e">
        <f>#REF!</f>
        <v>#REF!</v>
      </c>
      <c r="EU1671" s="1" t="e">
        <f>#REF!</f>
        <v>#REF!</v>
      </c>
      <c r="EV1671" s="1" t="e">
        <f>#REF!</f>
        <v>#REF!</v>
      </c>
      <c r="EW1671" s="1" t="e">
        <f>#REF!</f>
        <v>#REF!</v>
      </c>
      <c r="EX1671" s="1" t="e">
        <f>#REF!</f>
        <v>#REF!</v>
      </c>
      <c r="EY1671" s="1" t="e">
        <f>#REF!</f>
        <v>#REF!</v>
      </c>
      <c r="EZ1671" s="1" t="e">
        <f>#REF!</f>
        <v>#REF!</v>
      </c>
      <c r="FA1671" s="1" t="e">
        <f>#REF!</f>
        <v>#REF!</v>
      </c>
      <c r="FB1671" s="1" t="e">
        <f>#REF!</f>
        <v>#REF!</v>
      </c>
      <c r="FC1671" s="1" t="e">
        <f>#REF!</f>
        <v>#REF!</v>
      </c>
      <c r="FD1671" s="1" t="e">
        <f>#REF!</f>
        <v>#REF!</v>
      </c>
      <c r="FE1671" s="1" t="e">
        <f>#REF!</f>
        <v>#REF!</v>
      </c>
      <c r="FF1671" s="1" t="e">
        <f>#REF!</f>
        <v>#REF!</v>
      </c>
      <c r="FG1671" s="1" t="e">
        <f>#REF!</f>
        <v>#REF!</v>
      </c>
      <c r="FH1671" s="1" t="e">
        <f>#REF!</f>
        <v>#REF!</v>
      </c>
      <c r="FI1671" s="1" t="e">
        <f>#REF!</f>
        <v>#REF!</v>
      </c>
      <c r="FJ1671" s="1" t="e">
        <f>#REF!</f>
        <v>#REF!</v>
      </c>
      <c r="FK1671" s="1" t="e">
        <f>#REF!</f>
        <v>#REF!</v>
      </c>
      <c r="FL1671" s="1" t="e">
        <f>#REF!</f>
        <v>#REF!</v>
      </c>
      <c r="FM1671" s="1" t="e">
        <f>#REF!</f>
        <v>#REF!</v>
      </c>
      <c r="FN1671" s="1" t="e">
        <f>#REF!</f>
        <v>#REF!</v>
      </c>
      <c r="FO1671" s="1" t="e">
        <f>#REF!</f>
        <v>#REF!</v>
      </c>
      <c r="FP1671" s="1" t="e">
        <f>#REF!</f>
        <v>#REF!</v>
      </c>
      <c r="FQ1671" s="1" t="e">
        <f>#REF!</f>
        <v>#REF!</v>
      </c>
      <c r="FR1671" s="1" t="e">
        <f>#REF!</f>
        <v>#REF!</v>
      </c>
      <c r="FS1671" s="1" t="e">
        <f>#REF!</f>
        <v>#REF!</v>
      </c>
      <c r="FT1671" s="1" t="e">
        <f>#REF!</f>
        <v>#REF!</v>
      </c>
      <c r="FU1671" s="1" t="e">
        <f>#REF!</f>
        <v>#REF!</v>
      </c>
      <c r="FV1671" s="1" t="e">
        <f>#REF!</f>
        <v>#REF!</v>
      </c>
      <c r="FW1671" s="1" t="e">
        <f>#REF!</f>
        <v>#REF!</v>
      </c>
      <c r="FX1671" s="1" t="e">
        <f>#REF!</f>
        <v>#REF!</v>
      </c>
      <c r="FY1671" s="1" t="e">
        <f>#REF!</f>
        <v>#REF!</v>
      </c>
      <c r="FZ1671" s="1" t="e">
        <f>#REF!</f>
        <v>#REF!</v>
      </c>
      <c r="GA1671" s="1" t="e">
        <f>#REF!</f>
        <v>#REF!</v>
      </c>
      <c r="GB1671" s="1" t="e">
        <f>#REF!</f>
        <v>#REF!</v>
      </c>
      <c r="GC1671" s="1" t="e">
        <f>#REF!</f>
        <v>#REF!</v>
      </c>
      <c r="GD1671" s="1" t="e">
        <f>#REF!</f>
        <v>#REF!</v>
      </c>
      <c r="GE1671" s="1" t="e">
        <f>#REF!</f>
        <v>#REF!</v>
      </c>
      <c r="GF1671" s="1" t="e">
        <f>#REF!</f>
        <v>#REF!</v>
      </c>
      <c r="GG1671" s="1" t="e">
        <f>#REF!</f>
        <v>#REF!</v>
      </c>
      <c r="GH1671" s="1" t="e">
        <f>#REF!</f>
        <v>#REF!</v>
      </c>
      <c r="GI1671" s="1" t="e">
        <f>#REF!</f>
        <v>#REF!</v>
      </c>
      <c r="GJ1671" s="1" t="e">
        <f>#REF!</f>
        <v>#REF!</v>
      </c>
      <c r="GK1671" s="1" t="e">
        <f>#REF!</f>
        <v>#REF!</v>
      </c>
      <c r="GL1671" s="1" t="e">
        <f>#REF!</f>
        <v>#REF!</v>
      </c>
      <c r="GM1671" s="1" t="e">
        <f>#REF!</f>
        <v>#REF!</v>
      </c>
      <c r="GN1671" s="1" t="e">
        <f>#REF!</f>
        <v>#REF!</v>
      </c>
      <c r="GO1671" s="1" t="e">
        <f>#REF!</f>
        <v>#REF!</v>
      </c>
      <c r="GP1671" s="1" t="e">
        <f>#REF!</f>
        <v>#REF!</v>
      </c>
      <c r="GQ1671" s="1" t="e">
        <f>#REF!</f>
        <v>#REF!</v>
      </c>
      <c r="GR1671" s="1" t="e">
        <f>#REF!</f>
        <v>#REF!</v>
      </c>
      <c r="GS1671" s="1" t="e">
        <f>#REF!</f>
        <v>#REF!</v>
      </c>
      <c r="GT1671" s="1" t="e">
        <f>#REF!</f>
        <v>#REF!</v>
      </c>
      <c r="GU1671" s="1" t="e">
        <f>#REF!</f>
        <v>#REF!</v>
      </c>
      <c r="GV1671" s="1" t="e">
        <f>#REF!</f>
        <v>#REF!</v>
      </c>
      <c r="GW1671" s="1" t="e">
        <f>#REF!</f>
        <v>#REF!</v>
      </c>
      <c r="GX1671" s="1" t="e">
        <f>#REF!</f>
        <v>#REF!</v>
      </c>
      <c r="GY1671" s="1" t="e">
        <f>#REF!</f>
        <v>#REF!</v>
      </c>
      <c r="GZ1671" s="1" t="e">
        <f>#REF!</f>
        <v>#REF!</v>
      </c>
      <c r="HA1671" s="1" t="e">
        <f>#REF!</f>
        <v>#REF!</v>
      </c>
      <c r="HB1671" s="1" t="e">
        <f>#REF!</f>
        <v>#REF!</v>
      </c>
      <c r="HC1671" s="1" t="e">
        <f>#REF!</f>
        <v>#REF!</v>
      </c>
      <c r="HD1671" s="1" t="e">
        <f>#REF!</f>
        <v>#REF!</v>
      </c>
      <c r="HE1671" s="1" t="e">
        <f>#REF!</f>
        <v>#REF!</v>
      </c>
      <c r="HF1671" s="1" t="e">
        <f>#REF!</f>
        <v>#REF!</v>
      </c>
      <c r="HG1671" s="1" t="e">
        <f>#REF!</f>
        <v>#REF!</v>
      </c>
      <c r="HH1671" s="1" t="e">
        <f>#REF!</f>
        <v>#REF!</v>
      </c>
      <c r="HI1671" s="1" t="e">
        <f>#REF!</f>
        <v>#REF!</v>
      </c>
      <c r="HJ1671" s="1" t="e">
        <f>#REF!</f>
        <v>#REF!</v>
      </c>
      <c r="HK1671" s="1" t="e">
        <f>#REF!</f>
        <v>#REF!</v>
      </c>
      <c r="HL1671" s="1" t="e">
        <f>#REF!</f>
        <v>#REF!</v>
      </c>
      <c r="HM1671" s="1" t="e">
        <f>#REF!</f>
        <v>#REF!</v>
      </c>
      <c r="HN1671" s="1" t="e">
        <f>#REF!</f>
        <v>#REF!</v>
      </c>
      <c r="HO1671" s="1" t="e">
        <f>#REF!</f>
        <v>#REF!</v>
      </c>
      <c r="HP1671" s="1" t="e">
        <f>#REF!</f>
        <v>#REF!</v>
      </c>
      <c r="HQ1671" s="1" t="e">
        <f>#REF!</f>
        <v>#REF!</v>
      </c>
      <c r="HR1671" s="1" t="e">
        <f>#REF!</f>
        <v>#REF!</v>
      </c>
      <c r="HS1671" s="1" t="e">
        <f>#REF!</f>
        <v>#REF!</v>
      </c>
      <c r="HT1671" s="1" t="e">
        <f>#REF!</f>
        <v>#REF!</v>
      </c>
      <c r="HU1671" s="1" t="e">
        <f>#REF!</f>
        <v>#REF!</v>
      </c>
      <c r="HV1671" s="1" t="e">
        <f>#REF!</f>
        <v>#REF!</v>
      </c>
      <c r="HW1671" s="1" t="e">
        <f>#REF!</f>
        <v>#REF!</v>
      </c>
      <c r="HX1671" s="1" t="e">
        <f>#REF!</f>
        <v>#REF!</v>
      </c>
      <c r="HY1671" s="1" t="e">
        <f>#REF!</f>
        <v>#REF!</v>
      </c>
      <c r="HZ1671" s="1" t="e">
        <f>#REF!</f>
        <v>#REF!</v>
      </c>
      <c r="IA1671" s="1" t="e">
        <f>#REF!</f>
        <v>#REF!</v>
      </c>
      <c r="IB1671" s="1" t="e">
        <f>#REF!</f>
        <v>#REF!</v>
      </c>
      <c r="IC1671" s="1" t="e">
        <f>#REF!</f>
        <v>#REF!</v>
      </c>
      <c r="ID1671" s="1" t="e">
        <f>#REF!</f>
        <v>#REF!</v>
      </c>
      <c r="IE1671" s="1" t="e">
        <f>#REF!</f>
        <v>#REF!</v>
      </c>
      <c r="IF1671" s="1" t="e">
        <f>#REF!</f>
        <v>#REF!</v>
      </c>
      <c r="IG1671" s="1" t="e">
        <f>#REF!</f>
        <v>#REF!</v>
      </c>
      <c r="IH1671" s="1" t="e">
        <f>#REF!</f>
        <v>#REF!</v>
      </c>
      <c r="II1671" s="1" t="e">
        <f>#REF!</f>
        <v>#REF!</v>
      </c>
      <c r="IJ1671" s="1" t="e">
        <f>#REF!</f>
        <v>#REF!</v>
      </c>
      <c r="IK1671" s="1" t="e">
        <f>#REF!</f>
        <v>#REF!</v>
      </c>
      <c r="IL1671" s="1" t="e">
        <f>#REF!</f>
        <v>#REF!</v>
      </c>
      <c r="IM1671" s="1" t="e">
        <f>#REF!</f>
        <v>#REF!</v>
      </c>
      <c r="IN1671" s="1" t="e">
        <f>#REF!</f>
        <v>#REF!</v>
      </c>
      <c r="IO1671" s="1" t="e">
        <f>#REF!</f>
        <v>#REF!</v>
      </c>
      <c r="IP1671" s="1" t="e">
        <f>#REF!</f>
        <v>#REF!</v>
      </c>
      <c r="IQ1671" s="1" t="e">
        <f>#REF!</f>
        <v>#REF!</v>
      </c>
      <c r="IR1671" s="1" t="e">
        <f>#REF!</f>
        <v>#REF!</v>
      </c>
      <c r="IS1671" s="1" t="e">
        <f>#REF!</f>
        <v>#REF!</v>
      </c>
      <c r="IT1671" s="1" t="e">
        <f>#REF!</f>
        <v>#REF!</v>
      </c>
      <c r="IU1671" s="1" t="e">
        <f>#REF!</f>
        <v>#REF!</v>
      </c>
      <c r="IV1671" s="1" t="e">
        <f>#REF!</f>
        <v>#REF!</v>
      </c>
      <c r="IW1671" s="1" t="e">
        <f>#REF!</f>
        <v>#REF!</v>
      </c>
      <c r="IX1671" s="1" t="e">
        <f>#REF!</f>
        <v>#REF!</v>
      </c>
      <c r="IY1671" s="1" t="e">
        <f>#REF!</f>
        <v>#REF!</v>
      </c>
      <c r="IZ1671" s="1" t="e">
        <f>#REF!</f>
        <v>#REF!</v>
      </c>
      <c r="JA1671" s="1" t="e">
        <f>#REF!</f>
        <v>#REF!</v>
      </c>
      <c r="JB1671" s="1" t="e">
        <f>#REF!</f>
        <v>#REF!</v>
      </c>
      <c r="JC1671" s="1" t="e">
        <f>#REF!</f>
        <v>#REF!</v>
      </c>
      <c r="JD1671" s="1" t="e">
        <f>#REF!</f>
        <v>#REF!</v>
      </c>
      <c r="JE1671" s="1" t="e">
        <f>#REF!</f>
        <v>#REF!</v>
      </c>
      <c r="JF1671" s="1" t="e">
        <f>#REF!</f>
        <v>#REF!</v>
      </c>
      <c r="JG1671" s="1" t="e">
        <f>#REF!</f>
        <v>#REF!</v>
      </c>
      <c r="JH1671" s="1" t="e">
        <f>#REF!</f>
        <v>#REF!</v>
      </c>
      <c r="JI1671" s="1" t="e">
        <f>#REF!</f>
        <v>#REF!</v>
      </c>
      <c r="JJ1671" s="1" t="e">
        <f>#REF!</f>
        <v>#REF!</v>
      </c>
      <c r="JK1671" s="1" t="e">
        <f>#REF!</f>
        <v>#REF!</v>
      </c>
      <c r="JL1671" s="1" t="e">
        <f>#REF!</f>
        <v>#REF!</v>
      </c>
      <c r="JM1671" s="1" t="e">
        <f>#REF!</f>
        <v>#REF!</v>
      </c>
      <c r="JN1671" s="1" t="e">
        <f>#REF!</f>
        <v>#REF!</v>
      </c>
      <c r="JO1671" s="1" t="e">
        <f>#REF!</f>
        <v>#REF!</v>
      </c>
      <c r="JP1671" s="1" t="e">
        <f>#REF!</f>
        <v>#REF!</v>
      </c>
      <c r="JQ1671" s="1" t="e">
        <f>#REF!</f>
        <v>#REF!</v>
      </c>
      <c r="JR1671" s="1" t="e">
        <f>#REF!</f>
        <v>#REF!</v>
      </c>
      <c r="JS1671" s="1" t="e">
        <f>#REF!</f>
        <v>#REF!</v>
      </c>
      <c r="JT1671" s="1" t="e">
        <f>#REF!</f>
        <v>#REF!</v>
      </c>
      <c r="JU1671" s="1" t="e">
        <f>#REF!</f>
        <v>#REF!</v>
      </c>
      <c r="JV1671" s="1" t="e">
        <f>#REF!</f>
        <v>#REF!</v>
      </c>
      <c r="JW1671" s="1" t="e">
        <f>#REF!</f>
        <v>#REF!</v>
      </c>
      <c r="JX1671" s="1" t="e">
        <f>#REF!</f>
        <v>#REF!</v>
      </c>
      <c r="JY1671" s="1" t="e">
        <f>#REF!</f>
        <v>#REF!</v>
      </c>
      <c r="JZ1671" s="1" t="e">
        <f>#REF!</f>
        <v>#REF!</v>
      </c>
      <c r="KA1671" s="1" t="e">
        <f>#REF!</f>
        <v>#REF!</v>
      </c>
      <c r="KB1671" s="1" t="e">
        <f>#REF!</f>
        <v>#REF!</v>
      </c>
      <c r="KC1671" s="1" t="e">
        <f>#REF!</f>
        <v>#REF!</v>
      </c>
      <c r="KD1671" s="1" t="e">
        <f>#REF!</f>
        <v>#REF!</v>
      </c>
      <c r="KE1671" s="1" t="e">
        <f>#REF!</f>
        <v>#REF!</v>
      </c>
      <c r="KF1671" s="1" t="e">
        <f>#REF!</f>
        <v>#REF!</v>
      </c>
      <c r="KG1671" s="1" t="e">
        <f>#REF!</f>
        <v>#REF!</v>
      </c>
      <c r="KH1671" s="1" t="e">
        <f>#REF!</f>
        <v>#REF!</v>
      </c>
      <c r="KI1671" s="1" t="e">
        <f>#REF!</f>
        <v>#REF!</v>
      </c>
      <c r="KJ1671" s="1" t="e">
        <f>#REF!</f>
        <v>#REF!</v>
      </c>
      <c r="KK1671" s="1" t="e">
        <f>#REF!</f>
        <v>#REF!</v>
      </c>
      <c r="KL1671" s="1" t="e">
        <f>#REF!</f>
        <v>#REF!</v>
      </c>
      <c r="KM1671" s="1" t="e">
        <f>#REF!</f>
        <v>#REF!</v>
      </c>
      <c r="KN1671" s="1" t="e">
        <f>#REF!</f>
        <v>#REF!</v>
      </c>
      <c r="KO1671" s="1" t="e">
        <f>#REF!</f>
        <v>#REF!</v>
      </c>
      <c r="KP1671" s="1" t="e">
        <f>#REF!</f>
        <v>#REF!</v>
      </c>
      <c r="KQ1671" s="1" t="e">
        <f>#REF!</f>
        <v>#REF!</v>
      </c>
      <c r="KR1671" s="1" t="e">
        <f>#REF!</f>
        <v>#REF!</v>
      </c>
      <c r="KS1671" s="1" t="e">
        <f>#REF!</f>
        <v>#REF!</v>
      </c>
      <c r="KT1671" s="1" t="e">
        <f>#REF!</f>
        <v>#REF!</v>
      </c>
      <c r="KU1671" s="1" t="e">
        <f>#REF!</f>
        <v>#REF!</v>
      </c>
      <c r="KV1671" s="1" t="e">
        <f>#REF!</f>
        <v>#REF!</v>
      </c>
      <c r="KW1671" s="1" t="e">
        <f>#REF!</f>
        <v>#REF!</v>
      </c>
      <c r="KX1671" s="1" t="e">
        <f>#REF!</f>
        <v>#REF!</v>
      </c>
      <c r="KY1671" s="1" t="e">
        <f>#REF!</f>
        <v>#REF!</v>
      </c>
      <c r="KZ1671" s="1" t="e">
        <f>#REF!</f>
        <v>#REF!</v>
      </c>
      <c r="LA1671" s="1" t="e">
        <f>#REF!</f>
        <v>#REF!</v>
      </c>
      <c r="LB1671" s="1" t="e">
        <f>#REF!</f>
        <v>#REF!</v>
      </c>
      <c r="LC1671" s="1" t="e">
        <f>#REF!</f>
        <v>#REF!</v>
      </c>
      <c r="LD1671" s="1" t="e">
        <f>#REF!</f>
        <v>#REF!</v>
      </c>
      <c r="LE1671" s="1" t="e">
        <f>#REF!</f>
        <v>#REF!</v>
      </c>
      <c r="LF1671" s="1" t="e">
        <f>#REF!</f>
        <v>#REF!</v>
      </c>
      <c r="LG1671" s="1" t="e">
        <f>#REF!</f>
        <v>#REF!</v>
      </c>
      <c r="LH1671" s="1" t="e">
        <f>#REF!</f>
        <v>#REF!</v>
      </c>
      <c r="LI1671" s="1" t="e">
        <f>#REF!</f>
        <v>#REF!</v>
      </c>
      <c r="LJ1671" s="1" t="e">
        <f>#REF!</f>
        <v>#REF!</v>
      </c>
      <c r="LK1671" s="1" t="e">
        <f>#REF!</f>
        <v>#REF!</v>
      </c>
      <c r="LL1671" s="1" t="e">
        <f>#REF!</f>
        <v>#REF!</v>
      </c>
      <c r="LM1671" s="1" t="e">
        <f>#REF!</f>
        <v>#REF!</v>
      </c>
      <c r="LN1671" s="1" t="e">
        <f>#REF!</f>
        <v>#REF!</v>
      </c>
      <c r="LO1671" s="1" t="e">
        <f>#REF!</f>
        <v>#REF!</v>
      </c>
      <c r="LP1671" s="1" t="e">
        <f>#REF!</f>
        <v>#REF!</v>
      </c>
      <c r="LQ1671" s="1" t="e">
        <f>#REF!</f>
        <v>#REF!</v>
      </c>
      <c r="LR1671" s="1" t="e">
        <f>#REF!</f>
        <v>#REF!</v>
      </c>
      <c r="LS1671" s="1" t="e">
        <f>#REF!</f>
        <v>#REF!</v>
      </c>
      <c r="LT1671" s="1" t="e">
        <f>#REF!</f>
        <v>#REF!</v>
      </c>
      <c r="LU1671" s="1" t="e">
        <f>#REF!</f>
        <v>#REF!</v>
      </c>
      <c r="LV1671" s="1" t="e">
        <f>#REF!</f>
        <v>#REF!</v>
      </c>
      <c r="LW1671" s="1" t="e">
        <f>#REF!</f>
        <v>#REF!</v>
      </c>
      <c r="LX1671" s="1" t="e">
        <f>#REF!</f>
        <v>#REF!</v>
      </c>
      <c r="LY1671" s="1" t="e">
        <f>#REF!</f>
        <v>#REF!</v>
      </c>
      <c r="LZ1671" s="1" t="e">
        <f>#REF!</f>
        <v>#REF!</v>
      </c>
      <c r="MA1671" s="1" t="e">
        <f>#REF!</f>
        <v>#REF!</v>
      </c>
      <c r="MB1671" s="1" t="e">
        <f>#REF!</f>
        <v>#REF!</v>
      </c>
      <c r="MC1671" s="1" t="e">
        <f>#REF!</f>
        <v>#REF!</v>
      </c>
      <c r="MD1671" s="1" t="e">
        <f>#REF!</f>
        <v>#REF!</v>
      </c>
      <c r="ME1671" s="1" t="e">
        <f>#REF!</f>
        <v>#REF!</v>
      </c>
      <c r="MF1671" s="1" t="e">
        <f>#REF!</f>
        <v>#REF!</v>
      </c>
      <c r="MG1671" s="1" t="e">
        <f>#REF!</f>
        <v>#REF!</v>
      </c>
      <c r="MH1671" s="1" t="e">
        <f>#REF!</f>
        <v>#REF!</v>
      </c>
      <c r="MI1671" s="1" t="e">
        <f>#REF!</f>
        <v>#REF!</v>
      </c>
      <c r="MJ1671" s="1" t="e">
        <f>#REF!</f>
        <v>#REF!</v>
      </c>
      <c r="MK1671" s="1" t="e">
        <f>#REF!</f>
        <v>#REF!</v>
      </c>
      <c r="ML1671" s="1" t="e">
        <f>#REF!</f>
        <v>#REF!</v>
      </c>
      <c r="MM1671" s="1" t="e">
        <f>#REF!</f>
        <v>#REF!</v>
      </c>
      <c r="MN1671" s="1" t="e">
        <f>#REF!</f>
        <v>#REF!</v>
      </c>
      <c r="MO1671" s="1" t="e">
        <f>#REF!</f>
        <v>#REF!</v>
      </c>
      <c r="MP1671" s="1" t="e">
        <f>#REF!</f>
        <v>#REF!</v>
      </c>
      <c r="MQ1671" s="1" t="e">
        <f>#REF!</f>
        <v>#REF!</v>
      </c>
      <c r="MR1671" s="1" t="e">
        <f>#REF!</f>
        <v>#REF!</v>
      </c>
      <c r="MS1671" s="1" t="e">
        <f>#REF!</f>
        <v>#REF!</v>
      </c>
      <c r="MT1671" s="1" t="e">
        <f>#REF!</f>
        <v>#REF!</v>
      </c>
      <c r="MU1671" s="1" t="e">
        <f>#REF!</f>
        <v>#REF!</v>
      </c>
      <c r="MV1671" s="1" t="e">
        <f>#REF!</f>
        <v>#REF!</v>
      </c>
      <c r="MW1671" s="1" t="e">
        <f>#REF!</f>
        <v>#REF!</v>
      </c>
      <c r="MX1671" s="1" t="e">
        <f>#REF!</f>
        <v>#REF!</v>
      </c>
      <c r="MY1671" s="1" t="e">
        <f>#REF!</f>
        <v>#REF!</v>
      </c>
      <c r="MZ1671" s="1" t="e">
        <f>#REF!</f>
        <v>#REF!</v>
      </c>
      <c r="NA1671" s="1" t="e">
        <f>#REF!</f>
        <v>#REF!</v>
      </c>
      <c r="NB1671" s="1" t="e">
        <f>#REF!</f>
        <v>#REF!</v>
      </c>
      <c r="NC1671" s="1" t="e">
        <f>#REF!</f>
        <v>#REF!</v>
      </c>
      <c r="ND1671" s="1" t="e">
        <f>#REF!</f>
        <v>#REF!</v>
      </c>
      <c r="NE1671" s="1" t="e">
        <f>#REF!</f>
        <v>#REF!</v>
      </c>
      <c r="NF1671" s="1" t="e">
        <f>#REF!</f>
        <v>#REF!</v>
      </c>
      <c r="NG1671" s="1" t="e">
        <f>#REF!</f>
        <v>#REF!</v>
      </c>
      <c r="NH1671" s="1" t="e">
        <f>#REF!</f>
        <v>#REF!</v>
      </c>
      <c r="NI1671" s="1" t="e">
        <f>#REF!</f>
        <v>#REF!</v>
      </c>
      <c r="NJ1671" s="1" t="e">
        <f>#REF!</f>
        <v>#REF!</v>
      </c>
      <c r="NK1671" s="1" t="e">
        <f>#REF!</f>
        <v>#REF!</v>
      </c>
      <c r="NL1671" s="1" t="e">
        <f>#REF!</f>
        <v>#REF!</v>
      </c>
      <c r="NM1671" s="1" t="e">
        <f>#REF!</f>
        <v>#REF!</v>
      </c>
      <c r="NN1671" s="1" t="e">
        <f>#REF!</f>
        <v>#REF!</v>
      </c>
      <c r="NO1671" s="1" t="e">
        <f>#REF!</f>
        <v>#REF!</v>
      </c>
      <c r="NP1671" s="1" t="e">
        <f>#REF!</f>
        <v>#REF!</v>
      </c>
      <c r="NQ1671" s="1" t="e">
        <f>#REF!</f>
        <v>#REF!</v>
      </c>
      <c r="NR1671" s="1" t="e">
        <f>#REF!</f>
        <v>#REF!</v>
      </c>
      <c r="NS1671" s="1" t="e">
        <f>#REF!</f>
        <v>#REF!</v>
      </c>
      <c r="NT1671" s="1" t="e">
        <f>#REF!</f>
        <v>#REF!</v>
      </c>
      <c r="NU1671" s="1" t="e">
        <f>#REF!</f>
        <v>#REF!</v>
      </c>
      <c r="NV1671" s="1" t="e">
        <f>#REF!</f>
        <v>#REF!</v>
      </c>
      <c r="NW1671" s="1" t="e">
        <f>#REF!</f>
        <v>#REF!</v>
      </c>
      <c r="NX1671" s="1" t="e">
        <f>#REF!</f>
        <v>#REF!</v>
      </c>
      <c r="NY1671" s="1" t="e">
        <f>#REF!</f>
        <v>#REF!</v>
      </c>
      <c r="NZ1671" s="1" t="e">
        <f>#REF!</f>
        <v>#REF!</v>
      </c>
      <c r="OA1671" s="1" t="e">
        <f>#REF!</f>
        <v>#REF!</v>
      </c>
      <c r="OB1671" s="1" t="e">
        <f>#REF!</f>
        <v>#REF!</v>
      </c>
      <c r="OC1671" s="1" t="e">
        <f>#REF!</f>
        <v>#REF!</v>
      </c>
      <c r="OD1671" s="1" t="e">
        <f>#REF!</f>
        <v>#REF!</v>
      </c>
      <c r="OE1671" s="1" t="e">
        <f>#REF!</f>
        <v>#REF!</v>
      </c>
      <c r="OF1671" s="1" t="e">
        <f>#REF!</f>
        <v>#REF!</v>
      </c>
      <c r="OG1671" s="1" t="e">
        <f>#REF!</f>
        <v>#REF!</v>
      </c>
      <c r="OH1671" s="1" t="e">
        <f>#REF!</f>
        <v>#REF!</v>
      </c>
      <c r="OI1671" s="1" t="e">
        <f>#REF!</f>
        <v>#REF!</v>
      </c>
      <c r="OJ1671" s="1" t="e">
        <f>#REF!</f>
        <v>#REF!</v>
      </c>
      <c r="OK1671" s="1" t="e">
        <f>#REF!</f>
        <v>#REF!</v>
      </c>
      <c r="OL1671" s="1" t="e">
        <f>#REF!</f>
        <v>#REF!</v>
      </c>
      <c r="OM1671" s="1" t="e">
        <f>#REF!</f>
        <v>#REF!</v>
      </c>
      <c r="ON1671" s="1" t="e">
        <f>#REF!</f>
        <v>#REF!</v>
      </c>
      <c r="OO1671" s="1" t="e">
        <f>#REF!</f>
        <v>#REF!</v>
      </c>
      <c r="OP1671" s="1" t="e">
        <f>#REF!</f>
        <v>#REF!</v>
      </c>
      <c r="OQ1671" s="1" t="e">
        <f>#REF!</f>
        <v>#REF!</v>
      </c>
      <c r="OR1671" s="1" t="e">
        <f>#REF!</f>
        <v>#REF!</v>
      </c>
      <c r="OS1671" s="1" t="e">
        <f>#REF!</f>
        <v>#REF!</v>
      </c>
      <c r="OT1671" s="1" t="e">
        <f>#REF!</f>
        <v>#REF!</v>
      </c>
      <c r="OU1671" s="1" t="e">
        <f>#REF!</f>
        <v>#REF!</v>
      </c>
      <c r="OV1671" s="1" t="e">
        <f>#REF!</f>
        <v>#REF!</v>
      </c>
      <c r="OW1671" s="1" t="e">
        <f>#REF!</f>
        <v>#REF!</v>
      </c>
      <c r="OX1671" s="1" t="e">
        <f>#REF!</f>
        <v>#REF!</v>
      </c>
      <c r="OY1671" s="1" t="e">
        <f>#REF!</f>
        <v>#REF!</v>
      </c>
      <c r="OZ1671" s="1" t="e">
        <f>#REF!</f>
        <v>#REF!</v>
      </c>
      <c r="PA1671" s="1" t="e">
        <f>#REF!</f>
        <v>#REF!</v>
      </c>
      <c r="PB1671" s="1" t="e">
        <f>#REF!</f>
        <v>#REF!</v>
      </c>
      <c r="PC1671" s="1" t="e">
        <f>#REF!</f>
        <v>#REF!</v>
      </c>
      <c r="PD1671" s="1" t="e">
        <f>#REF!</f>
        <v>#REF!</v>
      </c>
      <c r="PE1671" s="1" t="e">
        <f>#REF!</f>
        <v>#REF!</v>
      </c>
      <c r="PF1671" s="1" t="e">
        <f>#REF!</f>
        <v>#REF!</v>
      </c>
      <c r="PG1671" s="1" t="e">
        <f>#REF!</f>
        <v>#REF!</v>
      </c>
      <c r="PH1671" s="1" t="e">
        <f>#REF!</f>
        <v>#REF!</v>
      </c>
      <c r="PI1671" s="1" t="e">
        <f>#REF!</f>
        <v>#REF!</v>
      </c>
      <c r="PJ1671" s="1" t="e">
        <f>#REF!</f>
        <v>#REF!</v>
      </c>
      <c r="PK1671" s="1" t="e">
        <f>#REF!</f>
        <v>#REF!</v>
      </c>
      <c r="PL1671" s="1" t="e">
        <f>#REF!</f>
        <v>#REF!</v>
      </c>
      <c r="PM1671" s="1" t="e">
        <f>#REF!</f>
        <v>#REF!</v>
      </c>
      <c r="PN1671" s="1" t="e">
        <f>#REF!</f>
        <v>#REF!</v>
      </c>
      <c r="PO1671" s="1" t="e">
        <f>#REF!</f>
        <v>#REF!</v>
      </c>
      <c r="PP1671" s="1" t="e">
        <f>#REF!</f>
        <v>#REF!</v>
      </c>
      <c r="PQ1671" s="1" t="e">
        <f>#REF!</f>
        <v>#REF!</v>
      </c>
      <c r="PR1671" s="1" t="e">
        <f>#REF!</f>
        <v>#REF!</v>
      </c>
      <c r="PS1671" s="1" t="e">
        <f>#REF!</f>
        <v>#REF!</v>
      </c>
      <c r="PT1671" s="1" t="e">
        <f>#REF!</f>
        <v>#REF!</v>
      </c>
      <c r="PU1671" s="1" t="e">
        <f>#REF!</f>
        <v>#REF!</v>
      </c>
      <c r="PV1671" s="1" t="e">
        <f>#REF!</f>
        <v>#REF!</v>
      </c>
      <c r="PW1671" s="1" t="e">
        <f>#REF!</f>
        <v>#REF!</v>
      </c>
      <c r="PX1671" s="1" t="e">
        <f>#REF!</f>
        <v>#REF!</v>
      </c>
      <c r="PY1671" s="1" t="e">
        <f>#REF!</f>
        <v>#REF!</v>
      </c>
      <c r="PZ1671" s="1" t="e">
        <f>#REF!</f>
        <v>#REF!</v>
      </c>
      <c r="QA1671" s="1" t="e">
        <f>#REF!</f>
        <v>#REF!</v>
      </c>
      <c r="QB1671" s="1" t="e">
        <f>#REF!</f>
        <v>#REF!</v>
      </c>
      <c r="QC1671" s="1" t="e">
        <f>#REF!</f>
        <v>#REF!</v>
      </c>
      <c r="QD1671" s="1" t="e">
        <f>#REF!</f>
        <v>#REF!</v>
      </c>
      <c r="QE1671" s="1" t="e">
        <f>#REF!</f>
        <v>#REF!</v>
      </c>
      <c r="QF1671" s="1" t="e">
        <f>#REF!</f>
        <v>#REF!</v>
      </c>
      <c r="QG1671" s="1" t="e">
        <f>#REF!</f>
        <v>#REF!</v>
      </c>
      <c r="QH1671" s="1" t="e">
        <f>#REF!</f>
        <v>#REF!</v>
      </c>
      <c r="QI1671" s="1" t="e">
        <f>#REF!</f>
        <v>#REF!</v>
      </c>
      <c r="QJ1671" s="1" t="e">
        <f>#REF!</f>
        <v>#REF!</v>
      </c>
      <c r="QK1671" s="1" t="e">
        <f>#REF!</f>
        <v>#REF!</v>
      </c>
      <c r="QL1671" s="1" t="e">
        <f>#REF!</f>
        <v>#REF!</v>
      </c>
      <c r="QM1671" s="1" t="e">
        <f>#REF!</f>
        <v>#REF!</v>
      </c>
      <c r="QN1671" s="1" t="e">
        <f>#REF!</f>
        <v>#REF!</v>
      </c>
      <c r="QO1671" s="1" t="e">
        <f>#REF!</f>
        <v>#REF!</v>
      </c>
      <c r="QP1671" s="1" t="e">
        <f>#REF!</f>
        <v>#REF!</v>
      </c>
      <c r="QQ1671" s="1" t="e">
        <f>#REF!</f>
        <v>#REF!</v>
      </c>
      <c r="QR1671" s="1" t="e">
        <f>#REF!</f>
        <v>#REF!</v>
      </c>
      <c r="QS1671" s="1" t="e">
        <f>#REF!</f>
        <v>#REF!</v>
      </c>
      <c r="QT1671" s="1" t="e">
        <f>#REF!</f>
        <v>#REF!</v>
      </c>
      <c r="QU1671" s="1" t="e">
        <f>#REF!</f>
        <v>#REF!</v>
      </c>
      <c r="QV1671" s="1" t="e">
        <f>#REF!</f>
        <v>#REF!</v>
      </c>
      <c r="QW1671" s="1" t="e">
        <f>#REF!</f>
        <v>#REF!</v>
      </c>
      <c r="QX1671" s="1" t="e">
        <f>#REF!</f>
        <v>#REF!</v>
      </c>
      <c r="QY1671" s="1" t="e">
        <f>#REF!</f>
        <v>#REF!</v>
      </c>
      <c r="QZ1671" s="1" t="e">
        <f>#REF!</f>
        <v>#REF!</v>
      </c>
      <c r="RA1671" s="1" t="e">
        <f>#REF!</f>
        <v>#REF!</v>
      </c>
      <c r="RB1671" s="1" t="e">
        <f>#REF!</f>
        <v>#REF!</v>
      </c>
      <c r="RC1671" s="1" t="e">
        <f>#REF!</f>
        <v>#REF!</v>
      </c>
      <c r="RD1671" s="1" t="e">
        <f>#REF!</f>
        <v>#REF!</v>
      </c>
      <c r="RE1671" s="1" t="e">
        <f>#REF!</f>
        <v>#REF!</v>
      </c>
      <c r="RF1671" s="1" t="e">
        <f>#REF!</f>
        <v>#REF!</v>
      </c>
      <c r="RG1671" s="1" t="e">
        <f>#REF!</f>
        <v>#REF!</v>
      </c>
      <c r="RH1671" s="1" t="e">
        <f>#REF!</f>
        <v>#REF!</v>
      </c>
      <c r="RI1671" s="1" t="e">
        <f>#REF!</f>
        <v>#REF!</v>
      </c>
      <c r="RJ1671" s="1" t="e">
        <f>#REF!</f>
        <v>#REF!</v>
      </c>
      <c r="RK1671" s="1" t="e">
        <f>#REF!</f>
        <v>#REF!</v>
      </c>
      <c r="RL1671" s="1" t="e">
        <f>#REF!</f>
        <v>#REF!</v>
      </c>
      <c r="RM1671" s="1" t="e">
        <f>#REF!</f>
        <v>#REF!</v>
      </c>
      <c r="RN1671" s="1" t="e">
        <f>#REF!</f>
        <v>#REF!</v>
      </c>
      <c r="RO1671" s="1" t="e">
        <f>#REF!</f>
        <v>#REF!</v>
      </c>
      <c r="RP1671" s="1" t="e">
        <f>#REF!</f>
        <v>#REF!</v>
      </c>
      <c r="RQ1671" s="1" t="e">
        <f>#REF!</f>
        <v>#REF!</v>
      </c>
      <c r="RR1671" s="1" t="e">
        <f>#REF!</f>
        <v>#REF!</v>
      </c>
      <c r="RS1671" s="1" t="e">
        <f>#REF!</f>
        <v>#REF!</v>
      </c>
      <c r="RT1671" s="1" t="e">
        <f>#REF!</f>
        <v>#REF!</v>
      </c>
      <c r="RU1671" s="1" t="e">
        <f>#REF!</f>
        <v>#REF!</v>
      </c>
      <c r="RV1671" s="1" t="e">
        <f>#REF!</f>
        <v>#REF!</v>
      </c>
      <c r="RW1671" s="1" t="e">
        <f>#REF!</f>
        <v>#REF!</v>
      </c>
      <c r="RX1671" s="1" t="e">
        <f>#REF!</f>
        <v>#REF!</v>
      </c>
      <c r="RY1671" s="1" t="e">
        <f>#REF!</f>
        <v>#REF!</v>
      </c>
      <c r="RZ1671" s="1" t="e">
        <f>#REF!</f>
        <v>#REF!</v>
      </c>
      <c r="SA1671" s="1" t="e">
        <f>#REF!</f>
        <v>#REF!</v>
      </c>
      <c r="SB1671" s="1" t="e">
        <f>#REF!</f>
        <v>#REF!</v>
      </c>
      <c r="SC1671" s="1" t="e">
        <f>#REF!</f>
        <v>#REF!</v>
      </c>
      <c r="SD1671" s="1" t="e">
        <f>#REF!</f>
        <v>#REF!</v>
      </c>
      <c r="SE1671" s="1" t="e">
        <f>#REF!</f>
        <v>#REF!</v>
      </c>
      <c r="SF1671" s="1" t="e">
        <f>#REF!</f>
        <v>#REF!</v>
      </c>
      <c r="SG1671" s="1" t="e">
        <f>#REF!</f>
        <v>#REF!</v>
      </c>
      <c r="SH1671" s="1" t="e">
        <f>#REF!</f>
        <v>#REF!</v>
      </c>
      <c r="SI1671" s="1" t="e">
        <f>#REF!</f>
        <v>#REF!</v>
      </c>
      <c r="SJ1671" s="1" t="e">
        <f>#REF!</f>
        <v>#REF!</v>
      </c>
      <c r="SK1671" s="1" t="e">
        <f>#REF!</f>
        <v>#REF!</v>
      </c>
      <c r="SL1671" s="1" t="e">
        <f>#REF!</f>
        <v>#REF!</v>
      </c>
      <c r="SM1671" s="1" t="e">
        <f>#REF!</f>
        <v>#REF!</v>
      </c>
      <c r="SN1671" s="1" t="e">
        <f>#REF!</f>
        <v>#REF!</v>
      </c>
      <c r="SO1671" s="1" t="e">
        <f>#REF!</f>
        <v>#REF!</v>
      </c>
      <c r="SP1671" s="1" t="e">
        <f>#REF!</f>
        <v>#REF!</v>
      </c>
      <c r="SQ1671" s="1" t="e">
        <f>#REF!</f>
        <v>#REF!</v>
      </c>
      <c r="SR1671" s="1" t="e">
        <f>#REF!</f>
        <v>#REF!</v>
      </c>
      <c r="SS1671" s="1" t="e">
        <f>#REF!</f>
        <v>#REF!</v>
      </c>
      <c r="ST1671" s="1" t="e">
        <f>#REF!</f>
        <v>#REF!</v>
      </c>
      <c r="SU1671" s="1" t="e">
        <f>#REF!</f>
        <v>#REF!</v>
      </c>
      <c r="SV1671" s="1" t="e">
        <f>#REF!</f>
        <v>#REF!</v>
      </c>
      <c r="SW1671" s="1" t="e">
        <f>#REF!</f>
        <v>#REF!</v>
      </c>
      <c r="SX1671" s="1" t="e">
        <f>#REF!</f>
        <v>#REF!</v>
      </c>
      <c r="SY1671" s="1" t="e">
        <f>#REF!</f>
        <v>#REF!</v>
      </c>
      <c r="SZ1671" s="1" t="e">
        <f>#REF!</f>
        <v>#REF!</v>
      </c>
      <c r="TA1671" s="1" t="e">
        <f>#REF!</f>
        <v>#REF!</v>
      </c>
      <c r="TB1671" s="1" t="e">
        <f>#REF!</f>
        <v>#REF!</v>
      </c>
      <c r="TC1671" s="1" t="e">
        <f>#REF!</f>
        <v>#REF!</v>
      </c>
      <c r="TD1671" s="1" t="e">
        <f>#REF!</f>
        <v>#REF!</v>
      </c>
      <c r="TE1671" s="1" t="e">
        <f>#REF!</f>
        <v>#REF!</v>
      </c>
      <c r="TF1671" s="1" t="e">
        <f>#REF!</f>
        <v>#REF!</v>
      </c>
      <c r="TG1671" s="1" t="e">
        <f>#REF!</f>
        <v>#REF!</v>
      </c>
      <c r="TH1671" s="1" t="e">
        <f>#REF!</f>
        <v>#REF!</v>
      </c>
      <c r="TI1671" s="1" t="e">
        <f>#REF!</f>
        <v>#REF!</v>
      </c>
      <c r="TJ1671" s="1" t="e">
        <f>#REF!</f>
        <v>#REF!</v>
      </c>
      <c r="TK1671" s="1" t="e">
        <f>#REF!</f>
        <v>#REF!</v>
      </c>
      <c r="TL1671" s="1" t="e">
        <f>#REF!</f>
        <v>#REF!</v>
      </c>
      <c r="TM1671" s="1" t="e">
        <f>#REF!</f>
        <v>#REF!</v>
      </c>
      <c r="TN1671" s="1" t="e">
        <f>#REF!</f>
        <v>#REF!</v>
      </c>
      <c r="TO1671" s="1" t="e">
        <f>#REF!</f>
        <v>#REF!</v>
      </c>
      <c r="TP1671" s="1" t="e">
        <f>#REF!</f>
        <v>#REF!</v>
      </c>
      <c r="TQ1671" s="1" t="e">
        <f>#REF!</f>
        <v>#REF!</v>
      </c>
      <c r="TR1671" s="1" t="e">
        <f>#REF!</f>
        <v>#REF!</v>
      </c>
      <c r="TS1671" s="1" t="e">
        <f>#REF!</f>
        <v>#REF!</v>
      </c>
      <c r="TT1671" s="1" t="e">
        <f>#REF!</f>
        <v>#REF!</v>
      </c>
      <c r="TU1671" s="1" t="e">
        <f>#REF!</f>
        <v>#REF!</v>
      </c>
      <c r="TV1671" s="1" t="e">
        <f>#REF!</f>
        <v>#REF!</v>
      </c>
      <c r="TW1671" s="1" t="e">
        <f>#REF!</f>
        <v>#REF!</v>
      </c>
      <c r="TX1671" s="1" t="e">
        <f>#REF!</f>
        <v>#REF!</v>
      </c>
      <c r="TY1671" s="1" t="e">
        <f>#REF!</f>
        <v>#REF!</v>
      </c>
      <c r="TZ1671" s="1" t="e">
        <f>#REF!</f>
        <v>#REF!</v>
      </c>
      <c r="UA1671" s="1" t="e">
        <f>#REF!</f>
        <v>#REF!</v>
      </c>
      <c r="UB1671" s="1" t="e">
        <f>#REF!</f>
        <v>#REF!</v>
      </c>
      <c r="UC1671" s="1" t="e">
        <f>#REF!</f>
        <v>#REF!</v>
      </c>
      <c r="UD1671" s="1" t="e">
        <f>#REF!</f>
        <v>#REF!</v>
      </c>
      <c r="UE1671" s="1" t="e">
        <f>#REF!</f>
        <v>#REF!</v>
      </c>
      <c r="UF1671" s="1" t="e">
        <f>#REF!</f>
        <v>#REF!</v>
      </c>
      <c r="UG1671" s="1" t="e">
        <f>#REF!</f>
        <v>#REF!</v>
      </c>
      <c r="UH1671" s="1" t="e">
        <f>#REF!</f>
        <v>#REF!</v>
      </c>
      <c r="UI1671" s="1" t="e">
        <f>#REF!</f>
        <v>#REF!</v>
      </c>
      <c r="UJ1671" s="1" t="e">
        <f>#REF!</f>
        <v>#REF!</v>
      </c>
      <c r="UK1671" s="1" t="e">
        <f>#REF!</f>
        <v>#REF!</v>
      </c>
      <c r="UL1671" s="1" t="e">
        <f>#REF!</f>
        <v>#REF!</v>
      </c>
      <c r="UM1671" s="1" t="e">
        <f>#REF!</f>
        <v>#REF!</v>
      </c>
      <c r="UN1671" s="1" t="e">
        <f>#REF!</f>
        <v>#REF!</v>
      </c>
      <c r="UO1671" s="1" t="e">
        <f>#REF!</f>
        <v>#REF!</v>
      </c>
      <c r="UP1671" s="1" t="e">
        <f>#REF!</f>
        <v>#REF!</v>
      </c>
      <c r="UQ1671" s="1" t="e">
        <f>#REF!</f>
        <v>#REF!</v>
      </c>
      <c r="UR1671" s="1" t="e">
        <f>#REF!</f>
        <v>#REF!</v>
      </c>
      <c r="US1671" s="1" t="e">
        <f>#REF!</f>
        <v>#REF!</v>
      </c>
      <c r="UT1671" s="1" t="e">
        <f>#REF!</f>
        <v>#REF!</v>
      </c>
      <c r="UU1671" s="1" t="e">
        <f>#REF!</f>
        <v>#REF!</v>
      </c>
      <c r="UV1671" s="1" t="e">
        <f>#REF!</f>
        <v>#REF!</v>
      </c>
      <c r="UW1671" s="1" t="e">
        <f>#REF!</f>
        <v>#REF!</v>
      </c>
      <c r="UX1671" s="1" t="e">
        <f>#REF!</f>
        <v>#REF!</v>
      </c>
      <c r="UY1671" s="1" t="e">
        <f>#REF!</f>
        <v>#REF!</v>
      </c>
      <c r="UZ1671" s="1" t="e">
        <f>#REF!</f>
        <v>#REF!</v>
      </c>
      <c r="VA1671" s="1" t="e">
        <f>#REF!</f>
        <v>#REF!</v>
      </c>
      <c r="VB1671" s="1" t="e">
        <f>#REF!</f>
        <v>#REF!</v>
      </c>
      <c r="VC1671" s="1" t="e">
        <f>#REF!</f>
        <v>#REF!</v>
      </c>
      <c r="VD1671" s="1" t="e">
        <f>#REF!</f>
        <v>#REF!</v>
      </c>
      <c r="VE1671" s="1" t="e">
        <f>#REF!</f>
        <v>#REF!</v>
      </c>
      <c r="VF1671" s="1" t="e">
        <f>#REF!</f>
        <v>#REF!</v>
      </c>
      <c r="VG1671" s="1" t="e">
        <f>#REF!</f>
        <v>#REF!</v>
      </c>
      <c r="VH1671" s="1" t="e">
        <f>#REF!</f>
        <v>#REF!</v>
      </c>
      <c r="VI1671" s="1" t="e">
        <f>#REF!</f>
        <v>#REF!</v>
      </c>
      <c r="VJ1671" s="1" t="e">
        <f>#REF!</f>
        <v>#REF!</v>
      </c>
      <c r="VK1671" s="1" t="e">
        <f>#REF!</f>
        <v>#REF!</v>
      </c>
      <c r="VL1671" s="1" t="e">
        <f>#REF!</f>
        <v>#REF!</v>
      </c>
      <c r="VM1671" s="1" t="e">
        <f>#REF!</f>
        <v>#REF!</v>
      </c>
      <c r="VN1671" s="1" t="e">
        <f>#REF!</f>
        <v>#REF!</v>
      </c>
      <c r="VO1671" s="1" t="e">
        <f>#REF!</f>
        <v>#REF!</v>
      </c>
      <c r="VP1671" s="1" t="e">
        <f>#REF!</f>
        <v>#REF!</v>
      </c>
      <c r="VQ1671" s="1" t="e">
        <f>#REF!</f>
        <v>#REF!</v>
      </c>
      <c r="VR1671" s="1" t="e">
        <f>#REF!</f>
        <v>#REF!</v>
      </c>
      <c r="VS1671" s="1" t="e">
        <f>#REF!</f>
        <v>#REF!</v>
      </c>
      <c r="VT1671" s="1" t="e">
        <f>#REF!</f>
        <v>#REF!</v>
      </c>
      <c r="VU1671" s="1" t="e">
        <f>#REF!</f>
        <v>#REF!</v>
      </c>
      <c r="VV1671" s="1" t="e">
        <f>#REF!</f>
        <v>#REF!</v>
      </c>
      <c r="VW1671" s="1" t="e">
        <f>#REF!</f>
        <v>#REF!</v>
      </c>
      <c r="VX1671" s="1" t="e">
        <f>#REF!</f>
        <v>#REF!</v>
      </c>
      <c r="VY1671" s="1" t="e">
        <f>#REF!</f>
        <v>#REF!</v>
      </c>
      <c r="VZ1671" s="1" t="e">
        <f>#REF!</f>
        <v>#REF!</v>
      </c>
      <c r="WA1671" s="1" t="e">
        <f>#REF!</f>
        <v>#REF!</v>
      </c>
      <c r="WB1671" s="1" t="e">
        <f>#REF!</f>
        <v>#REF!</v>
      </c>
      <c r="WC1671" s="1" t="e">
        <f>#REF!</f>
        <v>#REF!</v>
      </c>
      <c r="WD1671" s="1" t="e">
        <f>#REF!</f>
        <v>#REF!</v>
      </c>
      <c r="WE1671" s="1" t="e">
        <f>#REF!</f>
        <v>#REF!</v>
      </c>
      <c r="WF1671" s="1" t="e">
        <f>#REF!</f>
        <v>#REF!</v>
      </c>
      <c r="WG1671" s="1" t="e">
        <f>#REF!</f>
        <v>#REF!</v>
      </c>
      <c r="WH1671" s="1" t="e">
        <f>#REF!</f>
        <v>#REF!</v>
      </c>
      <c r="WI1671" s="1" t="e">
        <f>#REF!</f>
        <v>#REF!</v>
      </c>
      <c r="WJ1671" s="1" t="e">
        <f>#REF!</f>
        <v>#REF!</v>
      </c>
      <c r="WK1671" s="1" t="e">
        <f>#REF!</f>
        <v>#REF!</v>
      </c>
      <c r="WL1671" s="1" t="e">
        <f>#REF!</f>
        <v>#REF!</v>
      </c>
      <c r="WM1671" s="1" t="e">
        <f>#REF!</f>
        <v>#REF!</v>
      </c>
      <c r="WN1671" s="1" t="e">
        <f>#REF!</f>
        <v>#REF!</v>
      </c>
      <c r="WO1671" s="1" t="e">
        <f>#REF!</f>
        <v>#REF!</v>
      </c>
      <c r="WP1671" s="1" t="e">
        <f>#REF!</f>
        <v>#REF!</v>
      </c>
      <c r="WQ1671" s="1" t="e">
        <f>#REF!</f>
        <v>#REF!</v>
      </c>
      <c r="WR1671" s="1" t="e">
        <f>#REF!</f>
        <v>#REF!</v>
      </c>
      <c r="WS1671" s="1" t="e">
        <f>#REF!</f>
        <v>#REF!</v>
      </c>
      <c r="WT1671" s="1" t="e">
        <f>#REF!</f>
        <v>#REF!</v>
      </c>
      <c r="WU1671" s="1" t="e">
        <f>#REF!</f>
        <v>#REF!</v>
      </c>
      <c r="WV1671" s="1" t="e">
        <f>#REF!</f>
        <v>#REF!</v>
      </c>
      <c r="WW1671" s="1" t="e">
        <f>#REF!</f>
        <v>#REF!</v>
      </c>
      <c r="WX1671" s="1" t="e">
        <f>#REF!</f>
        <v>#REF!</v>
      </c>
      <c r="WY1671" s="1" t="e">
        <f>#REF!</f>
        <v>#REF!</v>
      </c>
      <c r="WZ1671" s="1" t="e">
        <f>#REF!</f>
        <v>#REF!</v>
      </c>
      <c r="XA1671" s="1" t="e">
        <f>#REF!</f>
        <v>#REF!</v>
      </c>
      <c r="XB1671" s="1" t="e">
        <f>#REF!</f>
        <v>#REF!</v>
      </c>
      <c r="XC1671" s="1" t="e">
        <f>#REF!</f>
        <v>#REF!</v>
      </c>
      <c r="XD1671" s="1" t="e">
        <f>#REF!</f>
        <v>#REF!</v>
      </c>
      <c r="XE1671" s="1" t="e">
        <f>#REF!</f>
        <v>#REF!</v>
      </c>
      <c r="XF1671" s="1" t="e">
        <f>#REF!</f>
        <v>#REF!</v>
      </c>
      <c r="XG1671" s="1" t="e">
        <f>#REF!</f>
        <v>#REF!</v>
      </c>
      <c r="XH1671" s="1" t="e">
        <f>#REF!</f>
        <v>#REF!</v>
      </c>
      <c r="XI1671" s="1" t="e">
        <f>#REF!</f>
        <v>#REF!</v>
      </c>
      <c r="XJ1671" s="1" t="e">
        <f>#REF!</f>
        <v>#REF!</v>
      </c>
      <c r="XK1671" s="1" t="e">
        <f>#REF!</f>
        <v>#REF!</v>
      </c>
      <c r="XL1671" s="1" t="e">
        <f>#REF!</f>
        <v>#REF!</v>
      </c>
      <c r="XM1671" s="1" t="e">
        <f>#REF!</f>
        <v>#REF!</v>
      </c>
      <c r="XN1671" s="1" t="e">
        <f>#REF!</f>
        <v>#REF!</v>
      </c>
      <c r="XO1671" s="1" t="e">
        <f>#REF!</f>
        <v>#REF!</v>
      </c>
      <c r="XP1671" s="1" t="e">
        <f>#REF!</f>
        <v>#REF!</v>
      </c>
      <c r="XQ1671" s="1" t="e">
        <f>#REF!</f>
        <v>#REF!</v>
      </c>
      <c r="XR1671" s="1" t="e">
        <f>#REF!</f>
        <v>#REF!</v>
      </c>
      <c r="XS1671" s="1" t="e">
        <f>#REF!</f>
        <v>#REF!</v>
      </c>
      <c r="XT1671" s="1" t="e">
        <f>#REF!</f>
        <v>#REF!</v>
      </c>
      <c r="XU1671" s="1" t="e">
        <f>#REF!</f>
        <v>#REF!</v>
      </c>
      <c r="XV1671" s="1" t="e">
        <f>#REF!</f>
        <v>#REF!</v>
      </c>
      <c r="XW1671" s="1" t="e">
        <f>#REF!</f>
        <v>#REF!</v>
      </c>
      <c r="XX1671" s="1" t="e">
        <f>#REF!</f>
        <v>#REF!</v>
      </c>
      <c r="XY1671" s="1" t="e">
        <f>#REF!</f>
        <v>#REF!</v>
      </c>
      <c r="XZ1671" s="1" t="e">
        <f>#REF!</f>
        <v>#REF!</v>
      </c>
      <c r="YA1671" s="1" t="e">
        <f>#REF!</f>
        <v>#REF!</v>
      </c>
      <c r="YB1671" s="1" t="e">
        <f>#REF!</f>
        <v>#REF!</v>
      </c>
      <c r="YC1671" s="1" t="e">
        <f>#REF!</f>
        <v>#REF!</v>
      </c>
      <c r="YD1671" s="1" t="e">
        <f>#REF!</f>
        <v>#REF!</v>
      </c>
      <c r="YE1671" s="1" t="e">
        <f>#REF!</f>
        <v>#REF!</v>
      </c>
      <c r="YF1671" s="1" t="e">
        <f>#REF!</f>
        <v>#REF!</v>
      </c>
      <c r="YG1671" s="1" t="e">
        <f>#REF!</f>
        <v>#REF!</v>
      </c>
      <c r="YH1671" s="1" t="e">
        <f>#REF!</f>
        <v>#REF!</v>
      </c>
      <c r="YI1671" s="1" t="e">
        <f>#REF!</f>
        <v>#REF!</v>
      </c>
      <c r="YJ1671" s="1" t="e">
        <f>#REF!</f>
        <v>#REF!</v>
      </c>
      <c r="YK1671" s="1" t="e">
        <f>#REF!</f>
        <v>#REF!</v>
      </c>
      <c r="YL1671" s="1" t="e">
        <f>#REF!</f>
        <v>#REF!</v>
      </c>
      <c r="YM1671" s="1" t="e">
        <f>#REF!</f>
        <v>#REF!</v>
      </c>
      <c r="YN1671" s="1" t="e">
        <f>#REF!</f>
        <v>#REF!</v>
      </c>
      <c r="YO1671" s="1" t="e">
        <f>#REF!</f>
        <v>#REF!</v>
      </c>
      <c r="YP1671" s="1" t="e">
        <f>#REF!</f>
        <v>#REF!</v>
      </c>
      <c r="YQ1671" s="1" t="e">
        <f>#REF!</f>
        <v>#REF!</v>
      </c>
      <c r="YR1671" s="1" t="e">
        <f>#REF!</f>
        <v>#REF!</v>
      </c>
      <c r="YS1671" s="1" t="e">
        <f>#REF!</f>
        <v>#REF!</v>
      </c>
      <c r="YT1671" s="1" t="e">
        <f>#REF!</f>
        <v>#REF!</v>
      </c>
      <c r="YU1671" s="1" t="e">
        <f>#REF!</f>
        <v>#REF!</v>
      </c>
      <c r="YV1671" s="1" t="e">
        <f>#REF!</f>
        <v>#REF!</v>
      </c>
      <c r="YW1671" s="1" t="e">
        <f>#REF!</f>
        <v>#REF!</v>
      </c>
      <c r="YX1671" s="1" t="e">
        <f>#REF!</f>
        <v>#REF!</v>
      </c>
      <c r="YY1671" s="1" t="e">
        <f>#REF!</f>
        <v>#REF!</v>
      </c>
      <c r="YZ1671" s="1" t="e">
        <f>#REF!</f>
        <v>#REF!</v>
      </c>
      <c r="ZA1671" s="1" t="e">
        <f>#REF!</f>
        <v>#REF!</v>
      </c>
      <c r="ZB1671" s="1" t="e">
        <f>#REF!</f>
        <v>#REF!</v>
      </c>
      <c r="ZC1671" s="1" t="e">
        <f>#REF!</f>
        <v>#REF!</v>
      </c>
      <c r="ZD1671" s="1" t="e">
        <f>#REF!</f>
        <v>#REF!</v>
      </c>
      <c r="ZE1671" s="1" t="e">
        <f>#REF!</f>
        <v>#REF!</v>
      </c>
      <c r="ZF1671" s="1" t="e">
        <f>#REF!</f>
        <v>#REF!</v>
      </c>
      <c r="ZG1671" s="1" t="e">
        <f>#REF!</f>
        <v>#REF!</v>
      </c>
      <c r="ZH1671" s="1" t="e">
        <f>#REF!</f>
        <v>#REF!</v>
      </c>
      <c r="ZI1671" s="1" t="e">
        <f>#REF!</f>
        <v>#REF!</v>
      </c>
      <c r="ZJ1671" s="1" t="e">
        <f>#REF!</f>
        <v>#REF!</v>
      </c>
      <c r="ZK1671" s="1" t="e">
        <f>#REF!</f>
        <v>#REF!</v>
      </c>
      <c r="ZL1671" s="1" t="e">
        <f>#REF!</f>
        <v>#REF!</v>
      </c>
      <c r="ZM1671" s="1" t="e">
        <f>#REF!</f>
        <v>#REF!</v>
      </c>
      <c r="ZN1671" s="1" t="e">
        <f>#REF!</f>
        <v>#REF!</v>
      </c>
      <c r="ZO1671" s="1" t="e">
        <f>#REF!</f>
        <v>#REF!</v>
      </c>
      <c r="ZP1671" s="1" t="e">
        <f>#REF!</f>
        <v>#REF!</v>
      </c>
      <c r="ZQ1671" s="1" t="e">
        <f>#REF!</f>
        <v>#REF!</v>
      </c>
      <c r="ZR1671" s="1" t="e">
        <f>#REF!</f>
        <v>#REF!</v>
      </c>
      <c r="ZS1671" s="1" t="e">
        <f>#REF!</f>
        <v>#REF!</v>
      </c>
      <c r="ZT1671" s="1" t="e">
        <f>#REF!</f>
        <v>#REF!</v>
      </c>
      <c r="ZU1671" s="1" t="e">
        <f>#REF!</f>
        <v>#REF!</v>
      </c>
      <c r="ZV1671" s="1" t="e">
        <f>#REF!</f>
        <v>#REF!</v>
      </c>
      <c r="ZW1671" s="1" t="e">
        <f>#REF!</f>
        <v>#REF!</v>
      </c>
      <c r="ZX1671" s="1" t="e">
        <f>#REF!</f>
        <v>#REF!</v>
      </c>
      <c r="ZY1671" s="1" t="e">
        <f>#REF!</f>
        <v>#REF!</v>
      </c>
      <c r="ZZ1671" s="1" t="e">
        <f>#REF!</f>
        <v>#REF!</v>
      </c>
      <c r="AAA1671" s="1" t="e">
        <f>#REF!</f>
        <v>#REF!</v>
      </c>
      <c r="AAB1671" s="1" t="e">
        <f>#REF!</f>
        <v>#REF!</v>
      </c>
      <c r="AAC1671" s="1" t="e">
        <f>#REF!</f>
        <v>#REF!</v>
      </c>
      <c r="AAD1671" s="1" t="e">
        <f>#REF!</f>
        <v>#REF!</v>
      </c>
      <c r="AAE1671" s="1" t="e">
        <f>#REF!</f>
        <v>#REF!</v>
      </c>
      <c r="AAF1671" s="1" t="e">
        <f>#REF!</f>
        <v>#REF!</v>
      </c>
      <c r="AAG1671" s="1" t="e">
        <f>#REF!</f>
        <v>#REF!</v>
      </c>
      <c r="AAH1671" s="1" t="e">
        <f>#REF!</f>
        <v>#REF!</v>
      </c>
      <c r="AAI1671" s="1" t="e">
        <f>#REF!</f>
        <v>#REF!</v>
      </c>
      <c r="AAJ1671" s="1" t="e">
        <f>#REF!</f>
        <v>#REF!</v>
      </c>
      <c r="AAK1671" s="1" t="e">
        <f>#REF!</f>
        <v>#REF!</v>
      </c>
      <c r="AAL1671" s="1" t="e">
        <f>#REF!</f>
        <v>#REF!</v>
      </c>
      <c r="AAM1671" s="1" t="e">
        <f>#REF!</f>
        <v>#REF!</v>
      </c>
      <c r="AAN1671" s="1" t="e">
        <f>#REF!</f>
        <v>#REF!</v>
      </c>
      <c r="AAO1671" s="1" t="e">
        <f>#REF!</f>
        <v>#REF!</v>
      </c>
      <c r="AAP1671" s="1" t="e">
        <f>#REF!</f>
        <v>#REF!</v>
      </c>
      <c r="AAQ1671" s="1" t="e">
        <f>#REF!</f>
        <v>#REF!</v>
      </c>
      <c r="AAR1671" s="1" t="e">
        <f>#REF!</f>
        <v>#REF!</v>
      </c>
      <c r="AAS1671" s="1" t="e">
        <f>#REF!</f>
        <v>#REF!</v>
      </c>
      <c r="AAT1671" s="1" t="e">
        <f>#REF!</f>
        <v>#REF!</v>
      </c>
      <c r="AAU1671" s="1" t="e">
        <f>#REF!</f>
        <v>#REF!</v>
      </c>
      <c r="AAV1671" s="1" t="e">
        <f>#REF!</f>
        <v>#REF!</v>
      </c>
      <c r="AAW1671" s="1" t="e">
        <f>#REF!</f>
        <v>#REF!</v>
      </c>
      <c r="AAX1671" s="1" t="e">
        <f>#REF!</f>
        <v>#REF!</v>
      </c>
      <c r="AAY1671" s="1" t="e">
        <f>#REF!</f>
        <v>#REF!</v>
      </c>
      <c r="AAZ1671" s="1" t="e">
        <f>#REF!</f>
        <v>#REF!</v>
      </c>
      <c r="ABA1671" s="1" t="e">
        <f>#REF!</f>
        <v>#REF!</v>
      </c>
      <c r="ABB1671" s="1" t="e">
        <f>#REF!</f>
        <v>#REF!</v>
      </c>
      <c r="ABC1671" s="1" t="e">
        <f>#REF!</f>
        <v>#REF!</v>
      </c>
      <c r="ABD1671" s="1" t="e">
        <f>#REF!</f>
        <v>#REF!</v>
      </c>
      <c r="ABE1671" s="1" t="e">
        <f>#REF!</f>
        <v>#REF!</v>
      </c>
      <c r="ABF1671" s="1" t="e">
        <f>#REF!</f>
        <v>#REF!</v>
      </c>
      <c r="ABG1671" s="1" t="e">
        <f>#REF!</f>
        <v>#REF!</v>
      </c>
      <c r="ABH1671" s="1" t="e">
        <f>#REF!</f>
        <v>#REF!</v>
      </c>
      <c r="ABI1671" s="1" t="e">
        <f>#REF!</f>
        <v>#REF!</v>
      </c>
      <c r="ABJ1671" s="1" t="e">
        <f>#REF!</f>
        <v>#REF!</v>
      </c>
      <c r="ABK1671" s="1" t="e">
        <f>#REF!</f>
        <v>#REF!</v>
      </c>
      <c r="ABL1671" s="1" t="e">
        <f>#REF!</f>
        <v>#REF!</v>
      </c>
      <c r="ABM1671" s="1" t="e">
        <f>#REF!</f>
        <v>#REF!</v>
      </c>
      <c r="ABN1671" s="1" t="e">
        <f>#REF!</f>
        <v>#REF!</v>
      </c>
      <c r="ABO1671" s="1" t="e">
        <f>#REF!</f>
        <v>#REF!</v>
      </c>
      <c r="ABP1671" s="1" t="e">
        <f>#REF!</f>
        <v>#REF!</v>
      </c>
      <c r="ABQ1671" s="1" t="e">
        <f>#REF!</f>
        <v>#REF!</v>
      </c>
      <c r="ABR1671" s="1" t="e">
        <f>#REF!</f>
        <v>#REF!</v>
      </c>
      <c r="ABS1671" s="1" t="e">
        <f>#REF!</f>
        <v>#REF!</v>
      </c>
      <c r="ABT1671" s="1" t="e">
        <f>#REF!</f>
        <v>#REF!</v>
      </c>
      <c r="ABU1671" s="1" t="e">
        <f>#REF!</f>
        <v>#REF!</v>
      </c>
      <c r="ABV1671" s="1" t="e">
        <f>#REF!</f>
        <v>#REF!</v>
      </c>
      <c r="ABW1671" s="1" t="e">
        <f>#REF!</f>
        <v>#REF!</v>
      </c>
      <c r="ABX1671" s="1" t="e">
        <f>#REF!</f>
        <v>#REF!</v>
      </c>
      <c r="ABY1671" s="1" t="e">
        <f>#REF!</f>
        <v>#REF!</v>
      </c>
      <c r="ABZ1671" s="1" t="e">
        <f>#REF!</f>
        <v>#REF!</v>
      </c>
      <c r="ACA1671" s="1" t="e">
        <f>#REF!</f>
        <v>#REF!</v>
      </c>
      <c r="ACB1671" s="1" t="e">
        <f>#REF!</f>
        <v>#REF!</v>
      </c>
      <c r="ACC1671" s="1" t="e">
        <f>#REF!</f>
        <v>#REF!</v>
      </c>
      <c r="ACD1671" s="1" t="e">
        <f>#REF!</f>
        <v>#REF!</v>
      </c>
      <c r="ACE1671" s="1" t="e">
        <f>#REF!</f>
        <v>#REF!</v>
      </c>
      <c r="ACF1671" s="1" t="e">
        <f>#REF!</f>
        <v>#REF!</v>
      </c>
      <c r="ACG1671" s="1" t="e">
        <f>#REF!</f>
        <v>#REF!</v>
      </c>
      <c r="ACH1671" s="1" t="e">
        <f>#REF!</f>
        <v>#REF!</v>
      </c>
      <c r="ACI1671" s="1" t="e">
        <f>#REF!</f>
        <v>#REF!</v>
      </c>
      <c r="ACJ1671" s="1" t="e">
        <f>#REF!</f>
        <v>#REF!</v>
      </c>
      <c r="ACK1671" s="1" t="e">
        <f>#REF!</f>
        <v>#REF!</v>
      </c>
      <c r="ACL1671" s="1" t="e">
        <f>#REF!</f>
        <v>#REF!</v>
      </c>
      <c r="ACM1671" s="1" t="e">
        <f>#REF!</f>
        <v>#REF!</v>
      </c>
      <c r="ACN1671" s="1" t="e">
        <f>#REF!</f>
        <v>#REF!</v>
      </c>
      <c r="ACO1671" s="1" t="e">
        <f>#REF!</f>
        <v>#REF!</v>
      </c>
      <c r="ACP1671" s="1" t="e">
        <f>#REF!</f>
        <v>#REF!</v>
      </c>
      <c r="ACQ1671" s="1" t="e">
        <f>#REF!</f>
        <v>#REF!</v>
      </c>
      <c r="ACR1671" s="1" t="e">
        <f>#REF!</f>
        <v>#REF!</v>
      </c>
      <c r="ACS1671" s="1" t="e">
        <f>#REF!</f>
        <v>#REF!</v>
      </c>
      <c r="ACT1671" s="1" t="e">
        <f>#REF!</f>
        <v>#REF!</v>
      </c>
      <c r="ACU1671" s="1" t="e">
        <f>#REF!</f>
        <v>#REF!</v>
      </c>
      <c r="ACV1671" s="1" t="e">
        <f>#REF!</f>
        <v>#REF!</v>
      </c>
      <c r="ACW1671" s="1" t="e">
        <f>#REF!</f>
        <v>#REF!</v>
      </c>
      <c r="ACX1671" s="1" t="e">
        <f>#REF!</f>
        <v>#REF!</v>
      </c>
      <c r="ACY1671" s="1" t="e">
        <f>#REF!</f>
        <v>#REF!</v>
      </c>
      <c r="ACZ1671" s="1" t="e">
        <f>#REF!</f>
        <v>#REF!</v>
      </c>
      <c r="ADA1671" s="1" t="e">
        <f>#REF!</f>
        <v>#REF!</v>
      </c>
      <c r="ADB1671" s="1" t="e">
        <f>#REF!</f>
        <v>#REF!</v>
      </c>
      <c r="ADC1671" s="1" t="e">
        <f>#REF!</f>
        <v>#REF!</v>
      </c>
      <c r="ADD1671" s="1" t="e">
        <f>#REF!</f>
        <v>#REF!</v>
      </c>
      <c r="ADE1671" s="1" t="e">
        <f>#REF!</f>
        <v>#REF!</v>
      </c>
      <c r="ADF1671" s="1" t="e">
        <f>#REF!</f>
        <v>#REF!</v>
      </c>
      <c r="ADG1671" s="1" t="e">
        <f>#REF!</f>
        <v>#REF!</v>
      </c>
      <c r="ADH1671" s="1" t="e">
        <f>#REF!</f>
        <v>#REF!</v>
      </c>
      <c r="ADI1671" s="1" t="e">
        <f>#REF!</f>
        <v>#REF!</v>
      </c>
      <c r="ADJ1671" s="1" t="e">
        <f>#REF!</f>
        <v>#REF!</v>
      </c>
      <c r="ADK1671" s="1" t="e">
        <f>#REF!</f>
        <v>#REF!</v>
      </c>
      <c r="ADL1671" s="1" t="e">
        <f>#REF!</f>
        <v>#REF!</v>
      </c>
      <c r="ADM1671" s="1" t="e">
        <f>#REF!</f>
        <v>#REF!</v>
      </c>
      <c r="ADN1671" s="1" t="e">
        <f>#REF!</f>
        <v>#REF!</v>
      </c>
      <c r="ADO1671" s="1" t="e">
        <f>#REF!</f>
        <v>#REF!</v>
      </c>
      <c r="ADP1671" s="1" t="e">
        <f>#REF!</f>
        <v>#REF!</v>
      </c>
      <c r="ADQ1671" s="1" t="e">
        <f>#REF!</f>
        <v>#REF!</v>
      </c>
      <c r="ADR1671" s="1" t="e">
        <f>#REF!</f>
        <v>#REF!</v>
      </c>
      <c r="ADS1671" s="1" t="e">
        <f>#REF!</f>
        <v>#REF!</v>
      </c>
      <c r="ADT1671" s="1" t="e">
        <f>#REF!</f>
        <v>#REF!</v>
      </c>
      <c r="ADU1671" s="1" t="e">
        <f>#REF!</f>
        <v>#REF!</v>
      </c>
      <c r="ADV1671" s="1" t="e">
        <f>#REF!</f>
        <v>#REF!</v>
      </c>
      <c r="ADW1671" s="1" t="e">
        <f>#REF!</f>
        <v>#REF!</v>
      </c>
      <c r="ADX1671" s="1" t="e">
        <f>#REF!</f>
        <v>#REF!</v>
      </c>
      <c r="ADY1671" s="1" t="e">
        <f>#REF!</f>
        <v>#REF!</v>
      </c>
      <c r="ADZ1671" s="1" t="e">
        <f>#REF!</f>
        <v>#REF!</v>
      </c>
      <c r="AEA1671" s="1" t="e">
        <f>#REF!</f>
        <v>#REF!</v>
      </c>
      <c r="AEB1671" s="1" t="e">
        <f>#REF!</f>
        <v>#REF!</v>
      </c>
      <c r="AEC1671" s="1" t="e">
        <f>#REF!</f>
        <v>#REF!</v>
      </c>
      <c r="AED1671" s="1" t="e">
        <f>#REF!</f>
        <v>#REF!</v>
      </c>
      <c r="AEE1671" s="1" t="e">
        <f>#REF!</f>
        <v>#REF!</v>
      </c>
      <c r="AEF1671" s="1" t="e">
        <f>#REF!</f>
        <v>#REF!</v>
      </c>
      <c r="AEG1671" s="1" t="e">
        <f>#REF!</f>
        <v>#REF!</v>
      </c>
      <c r="AEH1671" s="1" t="e">
        <f>#REF!</f>
        <v>#REF!</v>
      </c>
      <c r="AEI1671" s="1" t="e">
        <f>#REF!</f>
        <v>#REF!</v>
      </c>
      <c r="AEJ1671" s="1" t="e">
        <f>#REF!</f>
        <v>#REF!</v>
      </c>
      <c r="AEK1671" s="1" t="e">
        <f>#REF!</f>
        <v>#REF!</v>
      </c>
      <c r="AEL1671" s="1" t="e">
        <f>#REF!</f>
        <v>#REF!</v>
      </c>
      <c r="AEM1671" s="1" t="e">
        <f>#REF!</f>
        <v>#REF!</v>
      </c>
      <c r="AEN1671" s="1" t="e">
        <f>#REF!</f>
        <v>#REF!</v>
      </c>
      <c r="AEO1671" s="1" t="e">
        <f>#REF!</f>
        <v>#REF!</v>
      </c>
      <c r="AEP1671" s="1" t="e">
        <f>#REF!</f>
        <v>#REF!</v>
      </c>
      <c r="AEQ1671" s="1" t="e">
        <f>#REF!</f>
        <v>#REF!</v>
      </c>
      <c r="AER1671" s="1" t="e">
        <f>#REF!</f>
        <v>#REF!</v>
      </c>
      <c r="AES1671" s="1" t="e">
        <f>#REF!</f>
        <v>#REF!</v>
      </c>
      <c r="AET1671" s="1" t="e">
        <f>#REF!</f>
        <v>#REF!</v>
      </c>
      <c r="AEU1671" s="1" t="e">
        <f>#REF!</f>
        <v>#REF!</v>
      </c>
      <c r="AEV1671" s="1" t="e">
        <f>#REF!</f>
        <v>#REF!</v>
      </c>
      <c r="AEW1671" s="1" t="e">
        <f>#REF!</f>
        <v>#REF!</v>
      </c>
      <c r="AEX1671" s="1" t="e">
        <f>#REF!</f>
        <v>#REF!</v>
      </c>
      <c r="AEY1671" s="1" t="e">
        <f>#REF!</f>
        <v>#REF!</v>
      </c>
      <c r="AEZ1671" s="1" t="e">
        <f>#REF!</f>
        <v>#REF!</v>
      </c>
      <c r="AFA1671" s="1" t="e">
        <f>#REF!</f>
        <v>#REF!</v>
      </c>
      <c r="AFB1671" s="1" t="e">
        <f>#REF!</f>
        <v>#REF!</v>
      </c>
      <c r="AFC1671" s="1" t="e">
        <f>#REF!</f>
        <v>#REF!</v>
      </c>
      <c r="AFD1671" s="1" t="e">
        <f>#REF!</f>
        <v>#REF!</v>
      </c>
      <c r="AFE1671" s="1" t="e">
        <f>#REF!</f>
        <v>#REF!</v>
      </c>
      <c r="AFF1671" s="1" t="e">
        <f>#REF!</f>
        <v>#REF!</v>
      </c>
      <c r="AFG1671" s="1" t="e">
        <f>#REF!</f>
        <v>#REF!</v>
      </c>
      <c r="AFH1671" s="1" t="e">
        <f>#REF!</f>
        <v>#REF!</v>
      </c>
      <c r="AFI1671" s="1" t="e">
        <f>#REF!</f>
        <v>#REF!</v>
      </c>
      <c r="AFJ1671" s="1" t="e">
        <f>#REF!</f>
        <v>#REF!</v>
      </c>
      <c r="AFK1671" s="1" t="e">
        <f>#REF!</f>
        <v>#REF!</v>
      </c>
      <c r="AFL1671" s="1" t="e">
        <f>#REF!</f>
        <v>#REF!</v>
      </c>
      <c r="AFM1671" s="1" t="e">
        <f>#REF!</f>
        <v>#REF!</v>
      </c>
      <c r="AFN1671" s="1" t="e">
        <f>#REF!</f>
        <v>#REF!</v>
      </c>
      <c r="AFO1671" s="1" t="e">
        <f>#REF!</f>
        <v>#REF!</v>
      </c>
      <c r="AFP1671" s="1" t="e">
        <f>#REF!</f>
        <v>#REF!</v>
      </c>
      <c r="AFQ1671" s="1" t="e">
        <f>#REF!</f>
        <v>#REF!</v>
      </c>
      <c r="AFR1671" s="1" t="e">
        <f>#REF!</f>
        <v>#REF!</v>
      </c>
      <c r="AFS1671" s="1" t="e">
        <f>#REF!</f>
        <v>#REF!</v>
      </c>
      <c r="AFT1671" s="1" t="e">
        <f>#REF!</f>
        <v>#REF!</v>
      </c>
      <c r="AFU1671" s="1" t="e">
        <f>#REF!</f>
        <v>#REF!</v>
      </c>
      <c r="AFV1671" s="1" t="e">
        <f>#REF!</f>
        <v>#REF!</v>
      </c>
      <c r="AFW1671" s="1" t="e">
        <f>#REF!</f>
        <v>#REF!</v>
      </c>
      <c r="AFX1671" s="1" t="e">
        <f>#REF!</f>
        <v>#REF!</v>
      </c>
      <c r="AFY1671" s="1" t="e">
        <f>#REF!</f>
        <v>#REF!</v>
      </c>
      <c r="AFZ1671" s="1" t="e">
        <f>#REF!</f>
        <v>#REF!</v>
      </c>
      <c r="AGA1671" s="1" t="e">
        <f>#REF!</f>
        <v>#REF!</v>
      </c>
      <c r="AGB1671" s="1" t="e">
        <f>#REF!</f>
        <v>#REF!</v>
      </c>
      <c r="AGC1671" s="1" t="e">
        <f>#REF!</f>
        <v>#REF!</v>
      </c>
      <c r="AGD1671" s="1" t="e">
        <f>#REF!</f>
        <v>#REF!</v>
      </c>
      <c r="AGE1671" s="1" t="e">
        <f>#REF!</f>
        <v>#REF!</v>
      </c>
      <c r="AGF1671" s="1" t="e">
        <f>#REF!</f>
        <v>#REF!</v>
      </c>
      <c r="AGG1671" s="1" t="e">
        <f>#REF!</f>
        <v>#REF!</v>
      </c>
      <c r="AGH1671" s="1" t="e">
        <f>#REF!</f>
        <v>#REF!</v>
      </c>
      <c r="AGI1671" s="1" t="e">
        <f>#REF!</f>
        <v>#REF!</v>
      </c>
      <c r="AGJ1671" s="1" t="e">
        <f>#REF!</f>
        <v>#REF!</v>
      </c>
      <c r="AGK1671" s="1" t="e">
        <f>#REF!</f>
        <v>#REF!</v>
      </c>
      <c r="AGL1671" s="1" t="e">
        <f>#REF!</f>
        <v>#REF!</v>
      </c>
      <c r="AGM1671" s="1" t="e">
        <f>#REF!</f>
        <v>#REF!</v>
      </c>
      <c r="AGN1671" s="1" t="e">
        <f>#REF!</f>
        <v>#REF!</v>
      </c>
      <c r="AGO1671" s="1" t="e">
        <f>#REF!</f>
        <v>#REF!</v>
      </c>
      <c r="AGP1671" s="1" t="e">
        <f>#REF!</f>
        <v>#REF!</v>
      </c>
      <c r="AGQ1671" s="1" t="e">
        <f>#REF!</f>
        <v>#REF!</v>
      </c>
      <c r="AGR1671" s="1" t="e">
        <f>#REF!</f>
        <v>#REF!</v>
      </c>
      <c r="AGS1671" s="1" t="e">
        <f>#REF!</f>
        <v>#REF!</v>
      </c>
      <c r="AGT1671" s="1" t="e">
        <f>#REF!</f>
        <v>#REF!</v>
      </c>
      <c r="AGU1671" s="1" t="e">
        <f>#REF!</f>
        <v>#REF!</v>
      </c>
      <c r="AGV1671" s="1" t="e">
        <f>#REF!</f>
        <v>#REF!</v>
      </c>
      <c r="AGW1671" s="1" t="e">
        <f>#REF!</f>
        <v>#REF!</v>
      </c>
      <c r="AGX1671" s="1" t="e">
        <f>#REF!</f>
        <v>#REF!</v>
      </c>
      <c r="AGY1671" s="1" t="e">
        <f>#REF!</f>
        <v>#REF!</v>
      </c>
      <c r="AGZ1671" s="1" t="e">
        <f>#REF!</f>
        <v>#REF!</v>
      </c>
      <c r="AHA1671" s="1" t="e">
        <f>#REF!</f>
        <v>#REF!</v>
      </c>
      <c r="AHB1671" s="1" t="e">
        <f>#REF!</f>
        <v>#REF!</v>
      </c>
      <c r="AHC1671" s="1" t="e">
        <f>#REF!</f>
        <v>#REF!</v>
      </c>
      <c r="AHD1671" s="1" t="e">
        <f>#REF!</f>
        <v>#REF!</v>
      </c>
      <c r="AHE1671" s="1" t="e">
        <f>#REF!</f>
        <v>#REF!</v>
      </c>
      <c r="AHF1671" s="1" t="e">
        <f>#REF!</f>
        <v>#REF!</v>
      </c>
      <c r="AHG1671" s="1" t="e">
        <f>#REF!</f>
        <v>#REF!</v>
      </c>
      <c r="AHH1671" s="1" t="e">
        <f>#REF!</f>
        <v>#REF!</v>
      </c>
      <c r="AHI1671" s="1" t="e">
        <f>#REF!</f>
        <v>#REF!</v>
      </c>
      <c r="AHJ1671" s="1" t="e">
        <f>#REF!</f>
        <v>#REF!</v>
      </c>
      <c r="AHK1671" s="1" t="e">
        <f>#REF!</f>
        <v>#REF!</v>
      </c>
      <c r="AHL1671" s="1" t="e">
        <f>#REF!</f>
        <v>#REF!</v>
      </c>
      <c r="AHM1671" s="1" t="e">
        <f>#REF!</f>
        <v>#REF!</v>
      </c>
      <c r="AHN1671" s="1" t="e">
        <f>#REF!</f>
        <v>#REF!</v>
      </c>
      <c r="AHO1671" s="1" t="e">
        <f>#REF!</f>
        <v>#REF!</v>
      </c>
      <c r="AHP1671" s="1" t="e">
        <f>#REF!</f>
        <v>#REF!</v>
      </c>
      <c r="AHQ1671" s="1" t="e">
        <f>#REF!</f>
        <v>#REF!</v>
      </c>
      <c r="AHR1671" s="1" t="e">
        <f>#REF!</f>
        <v>#REF!</v>
      </c>
      <c r="AHS1671" s="1" t="e">
        <f>#REF!</f>
        <v>#REF!</v>
      </c>
      <c r="AHT1671" s="1" t="e">
        <f>#REF!</f>
        <v>#REF!</v>
      </c>
      <c r="AHU1671" s="1" t="e">
        <f>#REF!</f>
        <v>#REF!</v>
      </c>
      <c r="AHV1671" s="1" t="e">
        <f>#REF!</f>
        <v>#REF!</v>
      </c>
      <c r="AHW1671" s="1" t="e">
        <f>#REF!</f>
        <v>#REF!</v>
      </c>
      <c r="AHX1671" s="1" t="e">
        <f>#REF!</f>
        <v>#REF!</v>
      </c>
      <c r="AHY1671" s="1" t="e">
        <f>#REF!</f>
        <v>#REF!</v>
      </c>
      <c r="AHZ1671" s="1" t="e">
        <f>#REF!</f>
        <v>#REF!</v>
      </c>
      <c r="AIA1671" s="1" t="e">
        <f>#REF!</f>
        <v>#REF!</v>
      </c>
      <c r="AIB1671" s="1" t="e">
        <f>#REF!</f>
        <v>#REF!</v>
      </c>
      <c r="AIC1671" s="1" t="e">
        <f>#REF!</f>
        <v>#REF!</v>
      </c>
      <c r="AID1671" s="1" t="e">
        <f>#REF!</f>
        <v>#REF!</v>
      </c>
      <c r="AIE1671" s="1" t="e">
        <f>#REF!</f>
        <v>#REF!</v>
      </c>
      <c r="AIF1671" s="1" t="e">
        <f>#REF!</f>
        <v>#REF!</v>
      </c>
      <c r="AIG1671" s="1" t="e">
        <f>#REF!</f>
        <v>#REF!</v>
      </c>
      <c r="AIH1671" s="1" t="e">
        <f>#REF!</f>
        <v>#REF!</v>
      </c>
      <c r="AII1671" s="1" t="e">
        <f>#REF!</f>
        <v>#REF!</v>
      </c>
      <c r="AIJ1671" s="1" t="e">
        <f>#REF!</f>
        <v>#REF!</v>
      </c>
      <c r="AIK1671" s="1" t="e">
        <f>#REF!</f>
        <v>#REF!</v>
      </c>
      <c r="AIL1671" s="1" t="e">
        <f>#REF!</f>
        <v>#REF!</v>
      </c>
      <c r="AIM1671" s="1" t="e">
        <f>#REF!</f>
        <v>#REF!</v>
      </c>
      <c r="AIN1671" s="1" t="e">
        <f>#REF!</f>
        <v>#REF!</v>
      </c>
      <c r="AIO1671" s="1" t="e">
        <f>#REF!</f>
        <v>#REF!</v>
      </c>
      <c r="AIP1671" s="1" t="e">
        <f>#REF!</f>
        <v>#REF!</v>
      </c>
      <c r="AIQ1671" s="1" t="e">
        <f>#REF!</f>
        <v>#REF!</v>
      </c>
      <c r="AIR1671" s="1" t="e">
        <f>#REF!</f>
        <v>#REF!</v>
      </c>
      <c r="AIS1671" s="1" t="e">
        <f>#REF!</f>
        <v>#REF!</v>
      </c>
      <c r="AIT1671" s="1" t="e">
        <f>#REF!</f>
        <v>#REF!</v>
      </c>
      <c r="AIU1671" s="1" t="e">
        <f>#REF!</f>
        <v>#REF!</v>
      </c>
      <c r="AIV1671" s="1" t="e">
        <f>#REF!</f>
        <v>#REF!</v>
      </c>
      <c r="AIW1671" s="1" t="e">
        <f>#REF!</f>
        <v>#REF!</v>
      </c>
      <c r="AIX1671" s="1" t="e">
        <f>#REF!</f>
        <v>#REF!</v>
      </c>
      <c r="AIY1671" s="1" t="e">
        <f>#REF!</f>
        <v>#REF!</v>
      </c>
      <c r="AIZ1671" s="1" t="e">
        <f>#REF!</f>
        <v>#REF!</v>
      </c>
      <c r="AJA1671" s="1" t="e">
        <f>#REF!</f>
        <v>#REF!</v>
      </c>
      <c r="AJB1671" s="1" t="e">
        <f>#REF!</f>
        <v>#REF!</v>
      </c>
      <c r="AJC1671" s="1" t="e">
        <f>#REF!</f>
        <v>#REF!</v>
      </c>
      <c r="AJD1671" s="1" t="e">
        <f>#REF!</f>
        <v>#REF!</v>
      </c>
      <c r="AJE1671" s="1" t="e">
        <f>#REF!</f>
        <v>#REF!</v>
      </c>
      <c r="AJF1671" s="1" t="e">
        <f>#REF!</f>
        <v>#REF!</v>
      </c>
      <c r="AJG1671" s="1" t="e">
        <f>#REF!</f>
        <v>#REF!</v>
      </c>
      <c r="AJH1671" s="1" t="e">
        <f>#REF!</f>
        <v>#REF!</v>
      </c>
      <c r="AJI1671" s="1" t="e">
        <f>#REF!</f>
        <v>#REF!</v>
      </c>
      <c r="AJJ1671" s="1" t="e">
        <f>#REF!</f>
        <v>#REF!</v>
      </c>
      <c r="AJK1671" s="1" t="e">
        <f>#REF!</f>
        <v>#REF!</v>
      </c>
      <c r="AJL1671" s="1" t="e">
        <f>#REF!</f>
        <v>#REF!</v>
      </c>
      <c r="AJM1671" s="1" t="e">
        <f>#REF!</f>
        <v>#REF!</v>
      </c>
      <c r="AJN1671" s="1" t="e">
        <f>#REF!</f>
        <v>#REF!</v>
      </c>
      <c r="AJO1671" s="1" t="e">
        <f>#REF!</f>
        <v>#REF!</v>
      </c>
      <c r="AJP1671" s="1" t="e">
        <f>#REF!</f>
        <v>#REF!</v>
      </c>
      <c r="AJQ1671" s="1" t="e">
        <f>#REF!</f>
        <v>#REF!</v>
      </c>
      <c r="AJR1671" s="1" t="e">
        <f>#REF!</f>
        <v>#REF!</v>
      </c>
      <c r="AJS1671" s="1" t="e">
        <f>#REF!</f>
        <v>#REF!</v>
      </c>
      <c r="AJT1671" s="1" t="e">
        <f>#REF!</f>
        <v>#REF!</v>
      </c>
      <c r="AJU1671" s="1" t="e">
        <f>#REF!</f>
        <v>#REF!</v>
      </c>
      <c r="AJV1671" s="1" t="e">
        <f>#REF!</f>
        <v>#REF!</v>
      </c>
      <c r="AJW1671" s="1" t="e">
        <f>#REF!</f>
        <v>#REF!</v>
      </c>
      <c r="AJX1671" s="1" t="e">
        <f>#REF!</f>
        <v>#REF!</v>
      </c>
      <c r="AJY1671" s="1" t="e">
        <f>#REF!</f>
        <v>#REF!</v>
      </c>
      <c r="AJZ1671" s="1" t="e">
        <f>#REF!</f>
        <v>#REF!</v>
      </c>
      <c r="AKA1671" s="1" t="e">
        <f>#REF!</f>
        <v>#REF!</v>
      </c>
      <c r="AKB1671" s="1" t="e">
        <f>#REF!</f>
        <v>#REF!</v>
      </c>
      <c r="AKC1671" s="1" t="e">
        <f>#REF!</f>
        <v>#REF!</v>
      </c>
      <c r="AKD1671" s="1" t="e">
        <f>#REF!</f>
        <v>#REF!</v>
      </c>
      <c r="AKE1671" s="1" t="e">
        <f>#REF!</f>
        <v>#REF!</v>
      </c>
      <c r="AKF1671" s="1" t="e">
        <f>#REF!</f>
        <v>#REF!</v>
      </c>
      <c r="AKG1671" s="1" t="e">
        <f>#REF!</f>
        <v>#REF!</v>
      </c>
      <c r="AKH1671" s="1" t="e">
        <f>#REF!</f>
        <v>#REF!</v>
      </c>
      <c r="AKI1671" s="1" t="e">
        <f>#REF!</f>
        <v>#REF!</v>
      </c>
      <c r="AKJ1671" s="1" t="e">
        <f>#REF!</f>
        <v>#REF!</v>
      </c>
      <c r="AKK1671" s="1" t="e">
        <f>#REF!</f>
        <v>#REF!</v>
      </c>
      <c r="AKL1671" s="1" t="e">
        <f>#REF!</f>
        <v>#REF!</v>
      </c>
      <c r="AKM1671" s="1" t="e">
        <f>#REF!</f>
        <v>#REF!</v>
      </c>
      <c r="AKN1671" s="1" t="e">
        <f>#REF!</f>
        <v>#REF!</v>
      </c>
      <c r="AKO1671" s="1" t="e">
        <f>#REF!</f>
        <v>#REF!</v>
      </c>
      <c r="AKP1671" s="1" t="e">
        <f>#REF!</f>
        <v>#REF!</v>
      </c>
      <c r="AKQ1671" s="1" t="e">
        <f>#REF!</f>
        <v>#REF!</v>
      </c>
      <c r="AKR1671" s="1" t="e">
        <f>#REF!</f>
        <v>#REF!</v>
      </c>
      <c r="AKS1671" s="1" t="e">
        <f>#REF!</f>
        <v>#REF!</v>
      </c>
      <c r="AKT1671" s="1" t="e">
        <f>#REF!</f>
        <v>#REF!</v>
      </c>
      <c r="AKU1671" s="1" t="e">
        <f>#REF!</f>
        <v>#REF!</v>
      </c>
      <c r="AKV1671" s="1" t="e">
        <f>#REF!</f>
        <v>#REF!</v>
      </c>
      <c r="AKW1671" s="1" t="e">
        <f>#REF!</f>
        <v>#REF!</v>
      </c>
      <c r="AKX1671" s="1" t="e">
        <f>#REF!</f>
        <v>#REF!</v>
      </c>
      <c r="AKY1671" s="1" t="e">
        <f>#REF!</f>
        <v>#REF!</v>
      </c>
      <c r="AKZ1671" s="1" t="e">
        <f>#REF!</f>
        <v>#REF!</v>
      </c>
      <c r="ALA1671" s="1" t="e">
        <f>#REF!</f>
        <v>#REF!</v>
      </c>
      <c r="ALB1671" s="1" t="e">
        <f>#REF!</f>
        <v>#REF!</v>
      </c>
      <c r="ALC1671" s="1" t="e">
        <f>#REF!</f>
        <v>#REF!</v>
      </c>
      <c r="ALD1671" s="1" t="e">
        <f>#REF!</f>
        <v>#REF!</v>
      </c>
      <c r="ALE1671" s="1" t="e">
        <f>#REF!</f>
        <v>#REF!</v>
      </c>
      <c r="ALF1671" s="1" t="e">
        <f>#REF!</f>
        <v>#REF!</v>
      </c>
      <c r="ALG1671" s="1" t="e">
        <f>#REF!</f>
        <v>#REF!</v>
      </c>
      <c r="ALH1671" s="1" t="e">
        <f>#REF!</f>
        <v>#REF!</v>
      </c>
      <c r="ALI1671" s="1" t="e">
        <f>#REF!</f>
        <v>#REF!</v>
      </c>
      <c r="ALJ1671" s="1" t="e">
        <f>#REF!</f>
        <v>#REF!</v>
      </c>
      <c r="ALK1671" s="1" t="e">
        <f>#REF!</f>
        <v>#REF!</v>
      </c>
      <c r="ALL1671" s="1" t="e">
        <f>#REF!</f>
        <v>#REF!</v>
      </c>
      <c r="ALM1671" s="1" t="e">
        <f>#REF!</f>
        <v>#REF!</v>
      </c>
      <c r="ALN1671" s="1" t="e">
        <f>#REF!</f>
        <v>#REF!</v>
      </c>
      <c r="ALO1671" s="1" t="e">
        <f>#REF!</f>
        <v>#REF!</v>
      </c>
      <c r="ALP1671" s="1" t="e">
        <f>#REF!</f>
        <v>#REF!</v>
      </c>
      <c r="ALQ1671" s="1" t="e">
        <f>#REF!</f>
        <v>#REF!</v>
      </c>
      <c r="ALR1671" s="1" t="e">
        <f>#REF!</f>
        <v>#REF!</v>
      </c>
      <c r="ALS1671" s="1" t="e">
        <f>#REF!</f>
        <v>#REF!</v>
      </c>
      <c r="ALT1671" s="1" t="e">
        <f>#REF!</f>
        <v>#REF!</v>
      </c>
      <c r="ALU1671" s="1" t="e">
        <f>#REF!</f>
        <v>#REF!</v>
      </c>
      <c r="ALV1671" s="1" t="e">
        <f>#REF!</f>
        <v>#REF!</v>
      </c>
      <c r="ALW1671" s="1" t="e">
        <f>#REF!</f>
        <v>#REF!</v>
      </c>
      <c r="ALX1671" s="1" t="e">
        <f>#REF!</f>
        <v>#REF!</v>
      </c>
      <c r="ALY1671" s="1" t="e">
        <f>#REF!</f>
        <v>#REF!</v>
      </c>
      <c r="ALZ1671" s="1" t="e">
        <f>#REF!</f>
        <v>#REF!</v>
      </c>
      <c r="AMA1671" s="1" t="e">
        <f>#REF!</f>
        <v>#REF!</v>
      </c>
      <c r="AMB1671" s="1" t="e">
        <f>#REF!</f>
        <v>#REF!</v>
      </c>
      <c r="AMC1671" s="1" t="e">
        <f>#REF!</f>
        <v>#REF!</v>
      </c>
      <c r="AMD1671" s="1" t="e">
        <f>#REF!</f>
        <v>#REF!</v>
      </c>
      <c r="AME1671" s="1" t="e">
        <f>#REF!</f>
        <v>#REF!</v>
      </c>
      <c r="AMF1671" s="1" t="e">
        <f>#REF!</f>
        <v>#REF!</v>
      </c>
      <c r="AMG1671" s="1" t="e">
        <f>#REF!</f>
        <v>#REF!</v>
      </c>
      <c r="AMH1671" s="1" t="e">
        <f>#REF!</f>
        <v>#REF!</v>
      </c>
      <c r="AMI1671" s="1" t="e">
        <f>#REF!</f>
        <v>#REF!</v>
      </c>
      <c r="AMJ1671" s="1" t="e">
        <f>#REF!</f>
        <v>#REF!</v>
      </c>
      <c r="AMK1671" s="1" t="e">
        <f>#REF!</f>
        <v>#REF!</v>
      </c>
      <c r="AML1671" s="1" t="e">
        <f>#REF!</f>
        <v>#REF!</v>
      </c>
      <c r="AMM1671" s="1" t="e">
        <f>#REF!</f>
        <v>#REF!</v>
      </c>
      <c r="AMN1671" s="1" t="e">
        <f>#REF!</f>
        <v>#REF!</v>
      </c>
      <c r="AMO1671" s="1" t="e">
        <f>#REF!</f>
        <v>#REF!</v>
      </c>
      <c r="AMP1671" s="1" t="e">
        <f>#REF!</f>
        <v>#REF!</v>
      </c>
      <c r="AMQ1671" s="1" t="e">
        <f>#REF!</f>
        <v>#REF!</v>
      </c>
      <c r="AMR1671" s="1" t="e">
        <f>#REF!</f>
        <v>#REF!</v>
      </c>
      <c r="AMS1671" s="1" t="e">
        <f>#REF!</f>
        <v>#REF!</v>
      </c>
      <c r="AMT1671" s="1" t="e">
        <f>#REF!</f>
        <v>#REF!</v>
      </c>
      <c r="AMU1671" s="1" t="e">
        <f>#REF!</f>
        <v>#REF!</v>
      </c>
      <c r="AMV1671" s="1" t="e">
        <f>#REF!</f>
        <v>#REF!</v>
      </c>
      <c r="AMW1671" s="1" t="e">
        <f>#REF!</f>
        <v>#REF!</v>
      </c>
      <c r="AMX1671" s="1" t="e">
        <f>#REF!</f>
        <v>#REF!</v>
      </c>
      <c r="AMY1671" s="1" t="e">
        <f>#REF!</f>
        <v>#REF!</v>
      </c>
      <c r="AMZ1671" s="1" t="e">
        <f>#REF!</f>
        <v>#REF!</v>
      </c>
      <c r="ANA1671" s="1" t="e">
        <f>#REF!</f>
        <v>#REF!</v>
      </c>
      <c r="ANB1671" s="1" t="e">
        <f>#REF!</f>
        <v>#REF!</v>
      </c>
      <c r="ANC1671" s="1" t="e">
        <f>#REF!</f>
        <v>#REF!</v>
      </c>
      <c r="AND1671" s="1" t="e">
        <f>#REF!</f>
        <v>#REF!</v>
      </c>
      <c r="ANE1671" s="1" t="e">
        <f>#REF!</f>
        <v>#REF!</v>
      </c>
      <c r="ANF1671" s="1" t="e">
        <f>#REF!</f>
        <v>#REF!</v>
      </c>
      <c r="ANG1671" s="1" t="e">
        <f>#REF!</f>
        <v>#REF!</v>
      </c>
      <c r="ANH1671" s="1" t="e">
        <f>#REF!</f>
        <v>#REF!</v>
      </c>
      <c r="ANI1671" s="1" t="e">
        <f>#REF!</f>
        <v>#REF!</v>
      </c>
      <c r="ANJ1671" s="1" t="e">
        <f>#REF!</f>
        <v>#REF!</v>
      </c>
      <c r="ANK1671" s="1" t="e">
        <f>#REF!</f>
        <v>#REF!</v>
      </c>
      <c r="ANL1671" s="1" t="e">
        <f>#REF!</f>
        <v>#REF!</v>
      </c>
      <c r="ANM1671" s="1" t="e">
        <f>#REF!</f>
        <v>#REF!</v>
      </c>
      <c r="ANN1671" s="1" t="e">
        <f>#REF!</f>
        <v>#REF!</v>
      </c>
      <c r="ANO1671" s="1" t="e">
        <f>#REF!</f>
        <v>#REF!</v>
      </c>
      <c r="ANP1671" s="1" t="e">
        <f>#REF!</f>
        <v>#REF!</v>
      </c>
      <c r="ANQ1671" s="1" t="e">
        <f>#REF!</f>
        <v>#REF!</v>
      </c>
      <c r="ANR1671" s="1" t="e">
        <f>#REF!</f>
        <v>#REF!</v>
      </c>
      <c r="ANS1671" s="1" t="e">
        <f>#REF!</f>
        <v>#REF!</v>
      </c>
      <c r="ANT1671" s="1" t="e">
        <f>#REF!</f>
        <v>#REF!</v>
      </c>
      <c r="ANU1671" s="1" t="e">
        <f>#REF!</f>
        <v>#REF!</v>
      </c>
      <c r="ANV1671" s="1" t="e">
        <f>#REF!</f>
        <v>#REF!</v>
      </c>
      <c r="ANW1671" s="1" t="e">
        <f>#REF!</f>
        <v>#REF!</v>
      </c>
      <c r="ANX1671" s="1" t="e">
        <f>#REF!</f>
        <v>#REF!</v>
      </c>
      <c r="ANY1671" s="1" t="e">
        <f>#REF!</f>
        <v>#REF!</v>
      </c>
      <c r="ANZ1671" s="1" t="e">
        <f>#REF!</f>
        <v>#REF!</v>
      </c>
      <c r="AOA1671" s="1" t="e">
        <f>#REF!</f>
        <v>#REF!</v>
      </c>
      <c r="AOB1671" s="1" t="e">
        <f>#REF!</f>
        <v>#REF!</v>
      </c>
      <c r="AOC1671" s="1" t="e">
        <f>#REF!</f>
        <v>#REF!</v>
      </c>
      <c r="AOD1671" s="1" t="e">
        <f>#REF!</f>
        <v>#REF!</v>
      </c>
      <c r="AOE1671" s="1" t="e">
        <f>#REF!</f>
        <v>#REF!</v>
      </c>
      <c r="AOF1671" s="1" t="e">
        <f>#REF!</f>
        <v>#REF!</v>
      </c>
      <c r="AOG1671" s="1" t="e">
        <f>#REF!</f>
        <v>#REF!</v>
      </c>
      <c r="AOH1671" s="1" t="e">
        <f>#REF!</f>
        <v>#REF!</v>
      </c>
      <c r="AOI1671" s="1" t="e">
        <f>#REF!</f>
        <v>#REF!</v>
      </c>
      <c r="AOJ1671" s="1" t="e">
        <f>#REF!</f>
        <v>#REF!</v>
      </c>
      <c r="AOK1671" s="1" t="e">
        <f>#REF!</f>
        <v>#REF!</v>
      </c>
      <c r="AOL1671" s="1" t="e">
        <f>#REF!</f>
        <v>#REF!</v>
      </c>
      <c r="AOM1671" s="1" t="e">
        <f>#REF!</f>
        <v>#REF!</v>
      </c>
      <c r="AON1671" s="1" t="e">
        <f>#REF!</f>
        <v>#REF!</v>
      </c>
      <c r="AOO1671" s="1" t="e">
        <f>#REF!</f>
        <v>#REF!</v>
      </c>
      <c r="AOP1671" s="1" t="e">
        <f>#REF!</f>
        <v>#REF!</v>
      </c>
      <c r="AOQ1671" s="1" t="e">
        <f>#REF!</f>
        <v>#REF!</v>
      </c>
      <c r="AOR1671" s="1" t="e">
        <f>#REF!</f>
        <v>#REF!</v>
      </c>
      <c r="AOS1671" s="1" t="e">
        <f>#REF!</f>
        <v>#REF!</v>
      </c>
      <c r="AOT1671" s="1" t="e">
        <f>#REF!</f>
        <v>#REF!</v>
      </c>
      <c r="AOU1671" s="1" t="e">
        <f>#REF!</f>
        <v>#REF!</v>
      </c>
      <c r="AOV1671" s="1" t="e">
        <f>#REF!</f>
        <v>#REF!</v>
      </c>
      <c r="AOW1671" s="1" t="e">
        <f>#REF!</f>
        <v>#REF!</v>
      </c>
      <c r="AOX1671" s="1" t="e">
        <f>#REF!</f>
        <v>#REF!</v>
      </c>
      <c r="AOY1671" s="1" t="e">
        <f>#REF!</f>
        <v>#REF!</v>
      </c>
      <c r="AOZ1671" s="1" t="e">
        <f>#REF!</f>
        <v>#REF!</v>
      </c>
      <c r="APA1671" s="1" t="e">
        <f>#REF!</f>
        <v>#REF!</v>
      </c>
      <c r="APB1671" s="1" t="e">
        <f>#REF!</f>
        <v>#REF!</v>
      </c>
      <c r="APC1671" s="1" t="e">
        <f>#REF!</f>
        <v>#REF!</v>
      </c>
      <c r="APD1671" s="1" t="e">
        <f>#REF!</f>
        <v>#REF!</v>
      </c>
      <c r="APE1671" s="1" t="e">
        <f>#REF!</f>
        <v>#REF!</v>
      </c>
      <c r="APF1671" s="1" t="e">
        <f>#REF!</f>
        <v>#REF!</v>
      </c>
      <c r="APG1671" s="1" t="e">
        <f>#REF!</f>
        <v>#REF!</v>
      </c>
      <c r="APH1671" s="1" t="e">
        <f>#REF!</f>
        <v>#REF!</v>
      </c>
      <c r="API1671" s="1" t="e">
        <f>#REF!</f>
        <v>#REF!</v>
      </c>
      <c r="APJ1671" s="1" t="e">
        <f>#REF!</f>
        <v>#REF!</v>
      </c>
      <c r="APK1671" s="1" t="e">
        <f>#REF!</f>
        <v>#REF!</v>
      </c>
      <c r="APL1671" s="1" t="e">
        <f>#REF!</f>
        <v>#REF!</v>
      </c>
      <c r="APM1671" s="1" t="e">
        <f>#REF!</f>
        <v>#REF!</v>
      </c>
      <c r="APN1671" s="1" t="e">
        <f>#REF!</f>
        <v>#REF!</v>
      </c>
      <c r="APO1671" s="1" t="e">
        <f>#REF!</f>
        <v>#REF!</v>
      </c>
      <c r="APP1671" s="1" t="e">
        <f>#REF!</f>
        <v>#REF!</v>
      </c>
      <c r="APQ1671" s="1" t="e">
        <f>#REF!</f>
        <v>#REF!</v>
      </c>
      <c r="APR1671" s="1" t="e">
        <f>#REF!</f>
        <v>#REF!</v>
      </c>
      <c r="APS1671" s="1" t="e">
        <f>#REF!</f>
        <v>#REF!</v>
      </c>
      <c r="APT1671" s="1" t="e">
        <f>#REF!</f>
        <v>#REF!</v>
      </c>
      <c r="APU1671" s="1" t="e">
        <f>#REF!</f>
        <v>#REF!</v>
      </c>
      <c r="APV1671" s="1" t="e">
        <f>#REF!</f>
        <v>#REF!</v>
      </c>
      <c r="APW1671" s="1" t="e">
        <f>#REF!</f>
        <v>#REF!</v>
      </c>
      <c r="APX1671" s="1" t="e">
        <f>#REF!</f>
        <v>#REF!</v>
      </c>
      <c r="APY1671" s="1" t="e">
        <f>#REF!</f>
        <v>#REF!</v>
      </c>
      <c r="APZ1671" s="1" t="e">
        <f>#REF!</f>
        <v>#REF!</v>
      </c>
      <c r="AQA1671" s="1" t="e">
        <f>#REF!</f>
        <v>#REF!</v>
      </c>
      <c r="AQB1671" s="1" t="e">
        <f>#REF!</f>
        <v>#REF!</v>
      </c>
      <c r="AQC1671" s="1" t="e">
        <f>#REF!</f>
        <v>#REF!</v>
      </c>
      <c r="AQD1671" s="1" t="e">
        <f>#REF!</f>
        <v>#REF!</v>
      </c>
      <c r="AQE1671" s="1" t="e">
        <f>#REF!</f>
        <v>#REF!</v>
      </c>
      <c r="AQF1671" s="1" t="e">
        <f>#REF!</f>
        <v>#REF!</v>
      </c>
      <c r="AQG1671" s="1" t="e">
        <f>#REF!</f>
        <v>#REF!</v>
      </c>
      <c r="AQH1671" s="1" t="e">
        <f>#REF!</f>
        <v>#REF!</v>
      </c>
      <c r="AQI1671" s="1" t="e">
        <f>#REF!</f>
        <v>#REF!</v>
      </c>
      <c r="AQJ1671" s="1" t="e">
        <f>#REF!</f>
        <v>#REF!</v>
      </c>
      <c r="AQK1671" s="1" t="e">
        <f>#REF!</f>
        <v>#REF!</v>
      </c>
      <c r="AQL1671" s="1" t="e">
        <f>#REF!</f>
        <v>#REF!</v>
      </c>
      <c r="AQM1671" s="1" t="e">
        <f>#REF!</f>
        <v>#REF!</v>
      </c>
      <c r="AQN1671" s="1" t="e">
        <f>#REF!</f>
        <v>#REF!</v>
      </c>
      <c r="AQO1671" s="1" t="e">
        <f>#REF!</f>
        <v>#REF!</v>
      </c>
      <c r="AQP1671" s="1" t="e">
        <f>#REF!</f>
        <v>#REF!</v>
      </c>
      <c r="AQQ1671" s="1" t="e">
        <f>#REF!</f>
        <v>#REF!</v>
      </c>
      <c r="AQR1671" s="1" t="e">
        <f>#REF!</f>
        <v>#REF!</v>
      </c>
      <c r="AQS1671" s="1" t="e">
        <f>#REF!</f>
        <v>#REF!</v>
      </c>
      <c r="AQT1671" s="1" t="e">
        <f>#REF!</f>
        <v>#REF!</v>
      </c>
      <c r="AQU1671" s="1" t="e">
        <f>#REF!</f>
        <v>#REF!</v>
      </c>
      <c r="AQV1671" s="1" t="e">
        <f>#REF!</f>
        <v>#REF!</v>
      </c>
      <c r="AQW1671" s="1" t="e">
        <f>#REF!</f>
        <v>#REF!</v>
      </c>
      <c r="AQX1671" s="1" t="e">
        <f>#REF!</f>
        <v>#REF!</v>
      </c>
      <c r="AQY1671" s="1" t="e">
        <f>#REF!</f>
        <v>#REF!</v>
      </c>
      <c r="AQZ1671" s="1" t="e">
        <f>#REF!</f>
        <v>#REF!</v>
      </c>
      <c r="ARA1671" s="1" t="e">
        <f>#REF!</f>
        <v>#REF!</v>
      </c>
      <c r="ARB1671" s="1" t="e">
        <f>#REF!</f>
        <v>#REF!</v>
      </c>
      <c r="ARC1671" s="1" t="e">
        <f>#REF!</f>
        <v>#REF!</v>
      </c>
      <c r="ARD1671" s="1" t="e">
        <f>#REF!</f>
        <v>#REF!</v>
      </c>
      <c r="ARE1671" s="1" t="e">
        <f>#REF!</f>
        <v>#REF!</v>
      </c>
      <c r="ARF1671" s="1" t="e">
        <f>#REF!</f>
        <v>#REF!</v>
      </c>
      <c r="ARG1671" s="1" t="e">
        <f>#REF!</f>
        <v>#REF!</v>
      </c>
      <c r="ARH1671" s="1" t="e">
        <f>#REF!</f>
        <v>#REF!</v>
      </c>
      <c r="ARI1671" s="1" t="e">
        <f>#REF!</f>
        <v>#REF!</v>
      </c>
      <c r="ARJ1671" s="1" t="e">
        <f>#REF!</f>
        <v>#REF!</v>
      </c>
      <c r="ARK1671" s="1" t="e">
        <f>#REF!</f>
        <v>#REF!</v>
      </c>
      <c r="ARL1671" s="1" t="e">
        <f>#REF!</f>
        <v>#REF!</v>
      </c>
      <c r="ARM1671" s="1" t="e">
        <f>#REF!</f>
        <v>#REF!</v>
      </c>
      <c r="ARN1671" s="1" t="e">
        <f>#REF!</f>
        <v>#REF!</v>
      </c>
      <c r="ARO1671" s="1" t="e">
        <f>#REF!</f>
        <v>#REF!</v>
      </c>
      <c r="ARP1671" s="1" t="e">
        <f>#REF!</f>
        <v>#REF!</v>
      </c>
      <c r="ARQ1671" s="1" t="e">
        <f>#REF!</f>
        <v>#REF!</v>
      </c>
      <c r="ARR1671" s="1" t="e">
        <f>#REF!</f>
        <v>#REF!</v>
      </c>
      <c r="ARS1671" s="1" t="e">
        <f>#REF!</f>
        <v>#REF!</v>
      </c>
      <c r="ART1671" s="1" t="e">
        <f>#REF!</f>
        <v>#REF!</v>
      </c>
      <c r="ARU1671" s="1" t="e">
        <f>#REF!</f>
        <v>#REF!</v>
      </c>
      <c r="ARV1671" s="1" t="e">
        <f>#REF!</f>
        <v>#REF!</v>
      </c>
      <c r="ARW1671" s="1" t="e">
        <f>#REF!</f>
        <v>#REF!</v>
      </c>
      <c r="ARX1671" s="1" t="e">
        <f>#REF!</f>
        <v>#REF!</v>
      </c>
      <c r="ARY1671" s="1" t="e">
        <f>#REF!</f>
        <v>#REF!</v>
      </c>
      <c r="ARZ1671" s="1" t="e">
        <f>#REF!</f>
        <v>#REF!</v>
      </c>
      <c r="ASA1671" s="1" t="e">
        <f>#REF!</f>
        <v>#REF!</v>
      </c>
      <c r="ASB1671" s="1" t="e">
        <f>#REF!</f>
        <v>#REF!</v>
      </c>
      <c r="ASC1671" s="1" t="e">
        <f>#REF!</f>
        <v>#REF!</v>
      </c>
      <c r="ASD1671" s="1" t="e">
        <f>#REF!</f>
        <v>#REF!</v>
      </c>
      <c r="ASE1671" s="1" t="e">
        <f>#REF!</f>
        <v>#REF!</v>
      </c>
      <c r="ASF1671" s="1" t="e">
        <f>#REF!</f>
        <v>#REF!</v>
      </c>
      <c r="ASG1671" s="1" t="e">
        <f>#REF!</f>
        <v>#REF!</v>
      </c>
      <c r="ASH1671" s="1" t="e">
        <f>#REF!</f>
        <v>#REF!</v>
      </c>
      <c r="ASI1671" s="1" t="e">
        <f>#REF!</f>
        <v>#REF!</v>
      </c>
      <c r="ASJ1671" s="1" t="e">
        <f>#REF!</f>
        <v>#REF!</v>
      </c>
      <c r="ASK1671" s="1" t="e">
        <f>#REF!</f>
        <v>#REF!</v>
      </c>
      <c r="ASL1671" s="1" t="e">
        <f>#REF!</f>
        <v>#REF!</v>
      </c>
      <c r="ASM1671" s="1" t="e">
        <f>#REF!</f>
        <v>#REF!</v>
      </c>
      <c r="ASN1671" s="1" t="e">
        <f>#REF!</f>
        <v>#REF!</v>
      </c>
      <c r="ASO1671" s="1" t="e">
        <f>#REF!</f>
        <v>#REF!</v>
      </c>
      <c r="ASP1671" s="1" t="e">
        <f>#REF!</f>
        <v>#REF!</v>
      </c>
      <c r="ASQ1671" s="1" t="e">
        <f>#REF!</f>
        <v>#REF!</v>
      </c>
      <c r="ASR1671" s="1" t="e">
        <f>#REF!</f>
        <v>#REF!</v>
      </c>
      <c r="ASS1671" s="1" t="e">
        <f>#REF!</f>
        <v>#REF!</v>
      </c>
      <c r="AST1671" s="1" t="e">
        <f>#REF!</f>
        <v>#REF!</v>
      </c>
      <c r="ASU1671" s="1" t="e">
        <f>#REF!</f>
        <v>#REF!</v>
      </c>
      <c r="ASV1671" s="1" t="e">
        <f>#REF!</f>
        <v>#REF!</v>
      </c>
      <c r="ASW1671" s="1" t="e">
        <f>#REF!</f>
        <v>#REF!</v>
      </c>
      <c r="ASX1671" s="1" t="e">
        <f>#REF!</f>
        <v>#REF!</v>
      </c>
      <c r="ASY1671" s="1" t="e">
        <f>#REF!</f>
        <v>#REF!</v>
      </c>
      <c r="ASZ1671" s="1" t="e">
        <f>#REF!</f>
        <v>#REF!</v>
      </c>
      <c r="ATA1671" s="1" t="e">
        <f>#REF!</f>
        <v>#REF!</v>
      </c>
      <c r="ATB1671" s="1" t="e">
        <f>#REF!</f>
        <v>#REF!</v>
      </c>
      <c r="ATC1671" s="1" t="e">
        <f>#REF!</f>
        <v>#REF!</v>
      </c>
      <c r="ATD1671" s="1" t="e">
        <f>#REF!</f>
        <v>#REF!</v>
      </c>
      <c r="ATE1671" s="1" t="e">
        <f>#REF!</f>
        <v>#REF!</v>
      </c>
      <c r="ATF1671" s="1" t="e">
        <f>#REF!</f>
        <v>#REF!</v>
      </c>
      <c r="ATG1671" s="1" t="e">
        <f>#REF!</f>
        <v>#REF!</v>
      </c>
      <c r="ATH1671" s="1" t="e">
        <f>#REF!</f>
        <v>#REF!</v>
      </c>
      <c r="ATI1671" s="1" t="e">
        <f>#REF!</f>
        <v>#REF!</v>
      </c>
      <c r="ATJ1671" s="1" t="e">
        <f>#REF!</f>
        <v>#REF!</v>
      </c>
      <c r="ATK1671" s="1" t="e">
        <f>#REF!</f>
        <v>#REF!</v>
      </c>
      <c r="ATL1671" s="1" t="e">
        <f>#REF!</f>
        <v>#REF!</v>
      </c>
      <c r="ATM1671" s="1" t="e">
        <f>#REF!</f>
        <v>#REF!</v>
      </c>
      <c r="ATN1671" s="1" t="e">
        <f>#REF!</f>
        <v>#REF!</v>
      </c>
      <c r="ATO1671" s="1" t="e">
        <f>#REF!</f>
        <v>#REF!</v>
      </c>
      <c r="ATP1671" s="1" t="e">
        <f>#REF!</f>
        <v>#REF!</v>
      </c>
      <c r="ATQ1671" s="1" t="e">
        <f>#REF!</f>
        <v>#REF!</v>
      </c>
      <c r="ATR1671" s="1" t="e">
        <f>#REF!</f>
        <v>#REF!</v>
      </c>
      <c r="ATS1671" s="1" t="e">
        <f>#REF!</f>
        <v>#REF!</v>
      </c>
      <c r="ATT1671" s="1" t="e">
        <f>#REF!</f>
        <v>#REF!</v>
      </c>
      <c r="ATU1671" s="1" t="e">
        <f>#REF!</f>
        <v>#REF!</v>
      </c>
      <c r="ATV1671" s="1" t="e">
        <f>#REF!</f>
        <v>#REF!</v>
      </c>
      <c r="ATW1671" s="1" t="e">
        <f>#REF!</f>
        <v>#REF!</v>
      </c>
      <c r="ATX1671" s="1" t="e">
        <f>#REF!</f>
        <v>#REF!</v>
      </c>
      <c r="ATY1671" s="1" t="e">
        <f>#REF!</f>
        <v>#REF!</v>
      </c>
      <c r="ATZ1671" s="1" t="e">
        <f>#REF!</f>
        <v>#REF!</v>
      </c>
      <c r="AUA1671" s="1" t="e">
        <f>#REF!</f>
        <v>#REF!</v>
      </c>
      <c r="AUB1671" s="1" t="e">
        <f>#REF!</f>
        <v>#REF!</v>
      </c>
      <c r="AUC1671" s="1" t="e">
        <f>#REF!</f>
        <v>#REF!</v>
      </c>
      <c r="AUD1671" s="1" t="e">
        <f>#REF!</f>
        <v>#REF!</v>
      </c>
      <c r="AUE1671" s="1" t="e">
        <f>#REF!</f>
        <v>#REF!</v>
      </c>
      <c r="AUF1671" s="1" t="e">
        <f>#REF!</f>
        <v>#REF!</v>
      </c>
      <c r="AUG1671" s="1" t="e">
        <f>#REF!</f>
        <v>#REF!</v>
      </c>
      <c r="AUH1671" s="1" t="e">
        <f>#REF!</f>
        <v>#REF!</v>
      </c>
      <c r="AUI1671" s="1" t="e">
        <f>#REF!</f>
        <v>#REF!</v>
      </c>
      <c r="AUJ1671" s="1" t="e">
        <f>#REF!</f>
        <v>#REF!</v>
      </c>
      <c r="AUK1671" s="1" t="e">
        <f>#REF!</f>
        <v>#REF!</v>
      </c>
      <c r="AUL1671" s="1" t="e">
        <f>#REF!</f>
        <v>#REF!</v>
      </c>
      <c r="AUM1671" s="1" t="e">
        <f>#REF!</f>
        <v>#REF!</v>
      </c>
      <c r="AUN1671" s="1" t="e">
        <f>#REF!</f>
        <v>#REF!</v>
      </c>
      <c r="AUO1671" s="1" t="e">
        <f>#REF!</f>
        <v>#REF!</v>
      </c>
      <c r="AUP1671" s="1" t="e">
        <f>#REF!</f>
        <v>#REF!</v>
      </c>
      <c r="AUQ1671" s="1" t="e">
        <f>#REF!</f>
        <v>#REF!</v>
      </c>
      <c r="AUR1671" s="1" t="e">
        <f>#REF!</f>
        <v>#REF!</v>
      </c>
      <c r="AUS1671" s="1" t="e">
        <f>#REF!</f>
        <v>#REF!</v>
      </c>
      <c r="AUT1671" s="1" t="e">
        <f>#REF!</f>
        <v>#REF!</v>
      </c>
      <c r="AUU1671" s="1" t="e">
        <f>#REF!</f>
        <v>#REF!</v>
      </c>
      <c r="AUV1671" s="1" t="e">
        <f>#REF!</f>
        <v>#REF!</v>
      </c>
      <c r="AUW1671" s="1" t="e">
        <f>#REF!</f>
        <v>#REF!</v>
      </c>
      <c r="AUX1671" s="1" t="e">
        <f>#REF!</f>
        <v>#REF!</v>
      </c>
      <c r="AUY1671" s="1" t="e">
        <f>#REF!</f>
        <v>#REF!</v>
      </c>
      <c r="AUZ1671" s="1" t="e">
        <f>#REF!</f>
        <v>#REF!</v>
      </c>
      <c r="AVA1671" s="1" t="e">
        <f>#REF!</f>
        <v>#REF!</v>
      </c>
      <c r="AVB1671" s="1" t="e">
        <f>#REF!</f>
        <v>#REF!</v>
      </c>
      <c r="AVC1671" s="1" t="e">
        <f>#REF!</f>
        <v>#REF!</v>
      </c>
      <c r="AVD1671" s="1" t="e">
        <f>#REF!</f>
        <v>#REF!</v>
      </c>
      <c r="AVE1671" s="1" t="e">
        <f>#REF!</f>
        <v>#REF!</v>
      </c>
      <c r="AVF1671" s="1" t="e">
        <f>#REF!</f>
        <v>#REF!</v>
      </c>
      <c r="AVG1671" s="1" t="e">
        <f>#REF!</f>
        <v>#REF!</v>
      </c>
      <c r="AVH1671" s="1" t="e">
        <f>#REF!</f>
        <v>#REF!</v>
      </c>
      <c r="AVI1671" s="1" t="e">
        <f>#REF!</f>
        <v>#REF!</v>
      </c>
      <c r="AVJ1671" s="1" t="e">
        <f>#REF!</f>
        <v>#REF!</v>
      </c>
      <c r="AVK1671" s="1" t="e">
        <f>#REF!</f>
        <v>#REF!</v>
      </c>
      <c r="AVL1671" s="1" t="e">
        <f>#REF!</f>
        <v>#REF!</v>
      </c>
      <c r="AVM1671" s="1" t="e">
        <f>#REF!</f>
        <v>#REF!</v>
      </c>
      <c r="AVN1671" s="1" t="e">
        <f>#REF!</f>
        <v>#REF!</v>
      </c>
      <c r="AVO1671" s="1" t="e">
        <f>#REF!</f>
        <v>#REF!</v>
      </c>
      <c r="AVP1671" s="1" t="e">
        <f>#REF!</f>
        <v>#REF!</v>
      </c>
      <c r="AVQ1671" s="1" t="e">
        <f>#REF!</f>
        <v>#REF!</v>
      </c>
      <c r="AVR1671" s="1" t="e">
        <f>#REF!</f>
        <v>#REF!</v>
      </c>
      <c r="AVS1671" s="1" t="e">
        <f>#REF!</f>
        <v>#REF!</v>
      </c>
      <c r="AVT1671" s="1" t="e">
        <f>#REF!</f>
        <v>#REF!</v>
      </c>
      <c r="AVU1671" s="1" t="e">
        <f>#REF!</f>
        <v>#REF!</v>
      </c>
      <c r="AVV1671" s="1" t="e">
        <f>#REF!</f>
        <v>#REF!</v>
      </c>
      <c r="AVW1671" s="1" t="e">
        <f>#REF!</f>
        <v>#REF!</v>
      </c>
      <c r="AVX1671" s="1" t="e">
        <f>#REF!</f>
        <v>#REF!</v>
      </c>
      <c r="AVY1671" s="1" t="e">
        <f>#REF!</f>
        <v>#REF!</v>
      </c>
      <c r="AVZ1671" s="1" t="e">
        <f>#REF!</f>
        <v>#REF!</v>
      </c>
      <c r="AWA1671" s="1" t="e">
        <f>#REF!</f>
        <v>#REF!</v>
      </c>
      <c r="AWB1671" s="1" t="e">
        <f>#REF!</f>
        <v>#REF!</v>
      </c>
      <c r="AWC1671" s="1" t="e">
        <f>#REF!</f>
        <v>#REF!</v>
      </c>
      <c r="AWD1671" s="1" t="e">
        <f>#REF!</f>
        <v>#REF!</v>
      </c>
      <c r="AWE1671" s="1" t="e">
        <f>#REF!</f>
        <v>#REF!</v>
      </c>
      <c r="AWF1671" s="1" t="e">
        <f>#REF!</f>
        <v>#REF!</v>
      </c>
      <c r="AWG1671" s="1" t="e">
        <f>#REF!</f>
        <v>#REF!</v>
      </c>
      <c r="AWH1671" s="1" t="e">
        <f>#REF!</f>
        <v>#REF!</v>
      </c>
      <c r="AWI1671" s="1" t="e">
        <f>#REF!</f>
        <v>#REF!</v>
      </c>
      <c r="AWJ1671" s="1" t="e">
        <f>#REF!</f>
        <v>#REF!</v>
      </c>
      <c r="AWK1671" s="1" t="e">
        <f>#REF!</f>
        <v>#REF!</v>
      </c>
      <c r="AWL1671" s="1" t="e">
        <f>#REF!</f>
        <v>#REF!</v>
      </c>
      <c r="AWM1671" s="1" t="e">
        <f>#REF!</f>
        <v>#REF!</v>
      </c>
      <c r="AWN1671" s="1" t="e">
        <f>#REF!</f>
        <v>#REF!</v>
      </c>
      <c r="AWO1671" s="1" t="e">
        <f>#REF!</f>
        <v>#REF!</v>
      </c>
      <c r="AWP1671" s="1" t="e">
        <f>#REF!</f>
        <v>#REF!</v>
      </c>
      <c r="AWQ1671" s="1" t="e">
        <f>#REF!</f>
        <v>#REF!</v>
      </c>
      <c r="AWR1671" s="1" t="e">
        <f>#REF!</f>
        <v>#REF!</v>
      </c>
      <c r="AWS1671" s="1" t="e">
        <f>#REF!</f>
        <v>#REF!</v>
      </c>
      <c r="AWT1671" s="1" t="e">
        <f>#REF!</f>
        <v>#REF!</v>
      </c>
      <c r="AWU1671" s="1" t="e">
        <f>#REF!</f>
        <v>#REF!</v>
      </c>
      <c r="AWV1671" s="1" t="e">
        <f>#REF!</f>
        <v>#REF!</v>
      </c>
      <c r="AWW1671" s="1" t="e">
        <f>#REF!</f>
        <v>#REF!</v>
      </c>
      <c r="AWX1671" s="1" t="e">
        <f>#REF!</f>
        <v>#REF!</v>
      </c>
      <c r="AWY1671" s="1" t="e">
        <f>#REF!</f>
        <v>#REF!</v>
      </c>
      <c r="AWZ1671" s="1" t="e">
        <f>#REF!</f>
        <v>#REF!</v>
      </c>
      <c r="AXA1671" s="1" t="e">
        <f>#REF!</f>
        <v>#REF!</v>
      </c>
      <c r="AXB1671" s="1" t="e">
        <f>#REF!</f>
        <v>#REF!</v>
      </c>
      <c r="AXC1671" s="1" t="e">
        <f>#REF!</f>
        <v>#REF!</v>
      </c>
      <c r="AXD1671" s="1" t="e">
        <f>#REF!</f>
        <v>#REF!</v>
      </c>
      <c r="AXE1671" s="1" t="e">
        <f>#REF!</f>
        <v>#REF!</v>
      </c>
      <c r="AXF1671" s="1" t="e">
        <f>#REF!</f>
        <v>#REF!</v>
      </c>
      <c r="AXG1671" s="1" t="e">
        <f>#REF!</f>
        <v>#REF!</v>
      </c>
      <c r="AXH1671" s="1" t="e">
        <f>#REF!</f>
        <v>#REF!</v>
      </c>
      <c r="AXI1671" s="1" t="e">
        <f>#REF!</f>
        <v>#REF!</v>
      </c>
      <c r="AXJ1671" s="1" t="e">
        <f>#REF!</f>
        <v>#REF!</v>
      </c>
      <c r="AXK1671" s="1" t="e">
        <f>#REF!</f>
        <v>#REF!</v>
      </c>
      <c r="AXL1671" s="1" t="e">
        <f>#REF!</f>
        <v>#REF!</v>
      </c>
      <c r="AXM1671" s="1" t="e">
        <f>#REF!</f>
        <v>#REF!</v>
      </c>
      <c r="AXN1671" s="1" t="e">
        <f>#REF!</f>
        <v>#REF!</v>
      </c>
      <c r="AXO1671" s="1" t="e">
        <f>#REF!</f>
        <v>#REF!</v>
      </c>
      <c r="AXP1671" s="1" t="e">
        <f>#REF!</f>
        <v>#REF!</v>
      </c>
      <c r="AXQ1671" s="1" t="e">
        <f>#REF!</f>
        <v>#REF!</v>
      </c>
      <c r="AXR1671" s="1" t="e">
        <f>#REF!</f>
        <v>#REF!</v>
      </c>
      <c r="AXS1671" s="1" t="e">
        <f>#REF!</f>
        <v>#REF!</v>
      </c>
      <c r="AXT1671" s="1" t="e">
        <f>#REF!</f>
        <v>#REF!</v>
      </c>
      <c r="AXU1671" s="1" t="e">
        <f>#REF!</f>
        <v>#REF!</v>
      </c>
      <c r="AXV1671" s="1" t="e">
        <f>#REF!</f>
        <v>#REF!</v>
      </c>
      <c r="AXW1671" s="1" t="e">
        <f>#REF!</f>
        <v>#REF!</v>
      </c>
      <c r="AXX1671" s="1" t="e">
        <f>#REF!</f>
        <v>#REF!</v>
      </c>
      <c r="AXY1671" s="1" t="e">
        <f>#REF!</f>
        <v>#REF!</v>
      </c>
      <c r="AXZ1671" s="1" t="e">
        <f>#REF!</f>
        <v>#REF!</v>
      </c>
      <c r="AYA1671" s="1" t="e">
        <f>#REF!</f>
        <v>#REF!</v>
      </c>
      <c r="AYB1671" s="1" t="e">
        <f>#REF!</f>
        <v>#REF!</v>
      </c>
      <c r="AYC1671" s="1" t="e">
        <f>#REF!</f>
        <v>#REF!</v>
      </c>
      <c r="AYD1671" s="1" t="e">
        <f>#REF!</f>
        <v>#REF!</v>
      </c>
      <c r="AYE1671" s="1" t="e">
        <f>#REF!</f>
        <v>#REF!</v>
      </c>
      <c r="AYF1671" s="1" t="e">
        <f>#REF!</f>
        <v>#REF!</v>
      </c>
      <c r="AYG1671" s="1" t="e">
        <f>#REF!</f>
        <v>#REF!</v>
      </c>
      <c r="AYH1671" s="1" t="e">
        <f>#REF!</f>
        <v>#REF!</v>
      </c>
      <c r="AYI1671" s="1" t="e">
        <f>#REF!</f>
        <v>#REF!</v>
      </c>
      <c r="AYJ1671" s="1" t="e">
        <f>#REF!</f>
        <v>#REF!</v>
      </c>
      <c r="AYK1671" s="1" t="e">
        <f>#REF!</f>
        <v>#REF!</v>
      </c>
      <c r="AYL1671" s="1" t="e">
        <f>#REF!</f>
        <v>#REF!</v>
      </c>
      <c r="AYM1671" s="1" t="e">
        <f>#REF!</f>
        <v>#REF!</v>
      </c>
      <c r="AYN1671" s="1" t="e">
        <f>#REF!</f>
        <v>#REF!</v>
      </c>
      <c r="AYO1671" s="1" t="e">
        <f>#REF!</f>
        <v>#REF!</v>
      </c>
      <c r="AYP1671" s="1" t="e">
        <f>#REF!</f>
        <v>#REF!</v>
      </c>
      <c r="AYQ1671" s="1" t="e">
        <f>#REF!</f>
        <v>#REF!</v>
      </c>
      <c r="AYR1671" s="1" t="e">
        <f>#REF!</f>
        <v>#REF!</v>
      </c>
      <c r="AYS1671" s="1" t="e">
        <f>#REF!</f>
        <v>#REF!</v>
      </c>
      <c r="AYT1671" s="1" t="e">
        <f>#REF!</f>
        <v>#REF!</v>
      </c>
      <c r="AYU1671" s="1" t="e">
        <f>#REF!</f>
        <v>#REF!</v>
      </c>
      <c r="AYV1671" s="1" t="e">
        <f>#REF!</f>
        <v>#REF!</v>
      </c>
      <c r="AYW1671" s="1" t="e">
        <f>#REF!</f>
        <v>#REF!</v>
      </c>
      <c r="AYX1671" s="1" t="e">
        <f>#REF!</f>
        <v>#REF!</v>
      </c>
      <c r="AYY1671" s="1" t="e">
        <f>#REF!</f>
        <v>#REF!</v>
      </c>
      <c r="AYZ1671" s="1" t="e">
        <f>#REF!</f>
        <v>#REF!</v>
      </c>
      <c r="AZA1671" s="1" t="e">
        <f>#REF!</f>
        <v>#REF!</v>
      </c>
      <c r="AZB1671" s="1" t="e">
        <f>#REF!</f>
        <v>#REF!</v>
      </c>
      <c r="AZC1671" s="1" t="e">
        <f>#REF!</f>
        <v>#REF!</v>
      </c>
      <c r="AZD1671" s="1" t="e">
        <f>#REF!</f>
        <v>#REF!</v>
      </c>
      <c r="AZE1671" s="1" t="e">
        <f>#REF!</f>
        <v>#REF!</v>
      </c>
      <c r="AZF1671" s="1" t="e">
        <f>#REF!</f>
        <v>#REF!</v>
      </c>
      <c r="AZG1671" s="1" t="e">
        <f>#REF!</f>
        <v>#REF!</v>
      </c>
      <c r="AZH1671" s="1" t="e">
        <f>#REF!</f>
        <v>#REF!</v>
      </c>
      <c r="AZI1671" s="1" t="e">
        <f>#REF!</f>
        <v>#REF!</v>
      </c>
      <c r="AZJ1671" s="1" t="e">
        <f>#REF!</f>
        <v>#REF!</v>
      </c>
      <c r="AZK1671" s="1" t="e">
        <f>#REF!</f>
        <v>#REF!</v>
      </c>
      <c r="AZL1671" s="1" t="e">
        <f>#REF!</f>
        <v>#REF!</v>
      </c>
      <c r="AZM1671" s="1" t="e">
        <f>#REF!</f>
        <v>#REF!</v>
      </c>
      <c r="AZN1671" s="1" t="e">
        <f>#REF!</f>
        <v>#REF!</v>
      </c>
      <c r="AZO1671" s="1" t="e">
        <f>#REF!</f>
        <v>#REF!</v>
      </c>
      <c r="AZP1671" s="1" t="e">
        <f>#REF!</f>
        <v>#REF!</v>
      </c>
      <c r="AZQ1671" s="1" t="e">
        <f>#REF!</f>
        <v>#REF!</v>
      </c>
      <c r="AZR1671" s="1" t="e">
        <f>#REF!</f>
        <v>#REF!</v>
      </c>
      <c r="AZS1671" s="1" t="e">
        <f>#REF!</f>
        <v>#REF!</v>
      </c>
      <c r="AZT1671" s="1" t="e">
        <f>#REF!</f>
        <v>#REF!</v>
      </c>
      <c r="AZU1671" s="1" t="e">
        <f>#REF!</f>
        <v>#REF!</v>
      </c>
      <c r="AZV1671" s="1" t="e">
        <f>#REF!</f>
        <v>#REF!</v>
      </c>
      <c r="AZW1671" s="1" t="e">
        <f>#REF!</f>
        <v>#REF!</v>
      </c>
      <c r="AZX1671" s="1" t="e">
        <f>#REF!</f>
        <v>#REF!</v>
      </c>
      <c r="AZY1671" s="1" t="e">
        <f>#REF!</f>
        <v>#REF!</v>
      </c>
      <c r="AZZ1671" s="1" t="e">
        <f>#REF!</f>
        <v>#REF!</v>
      </c>
      <c r="BAA1671" s="1" t="e">
        <f>#REF!</f>
        <v>#REF!</v>
      </c>
      <c r="BAB1671" s="1" t="e">
        <f>#REF!</f>
        <v>#REF!</v>
      </c>
      <c r="BAC1671" s="1" t="e">
        <f>#REF!</f>
        <v>#REF!</v>
      </c>
      <c r="BAD1671" s="1" t="e">
        <f>#REF!</f>
        <v>#REF!</v>
      </c>
      <c r="BAE1671" s="1" t="e">
        <f>#REF!</f>
        <v>#REF!</v>
      </c>
      <c r="BAF1671" s="1" t="e">
        <f>#REF!</f>
        <v>#REF!</v>
      </c>
      <c r="BAG1671" s="1" t="e">
        <f>#REF!</f>
        <v>#REF!</v>
      </c>
      <c r="BAH1671" s="1" t="e">
        <f>#REF!</f>
        <v>#REF!</v>
      </c>
      <c r="BAI1671" s="1" t="e">
        <f>#REF!</f>
        <v>#REF!</v>
      </c>
      <c r="BAJ1671" s="1" t="e">
        <f>#REF!</f>
        <v>#REF!</v>
      </c>
      <c r="BAK1671" s="1" t="e">
        <f>#REF!</f>
        <v>#REF!</v>
      </c>
      <c r="BAL1671" s="1" t="e">
        <f>#REF!</f>
        <v>#REF!</v>
      </c>
      <c r="BAM1671" s="1" t="e">
        <f>#REF!</f>
        <v>#REF!</v>
      </c>
      <c r="BAN1671" s="1" t="e">
        <f>#REF!</f>
        <v>#REF!</v>
      </c>
      <c r="BAO1671" s="1" t="e">
        <f>#REF!</f>
        <v>#REF!</v>
      </c>
      <c r="BAP1671" s="1" t="e">
        <f>#REF!</f>
        <v>#REF!</v>
      </c>
      <c r="BAQ1671" s="1" t="e">
        <f>#REF!</f>
        <v>#REF!</v>
      </c>
      <c r="BAR1671" s="1" t="e">
        <f>#REF!</f>
        <v>#REF!</v>
      </c>
      <c r="BAS1671" s="1" t="e">
        <f>#REF!</f>
        <v>#REF!</v>
      </c>
      <c r="BAT1671" s="1" t="e">
        <f>#REF!</f>
        <v>#REF!</v>
      </c>
      <c r="BAU1671" s="1" t="e">
        <f>#REF!</f>
        <v>#REF!</v>
      </c>
      <c r="BAV1671" s="1" t="e">
        <f>#REF!</f>
        <v>#REF!</v>
      </c>
      <c r="BAW1671" s="1" t="e">
        <f>#REF!</f>
        <v>#REF!</v>
      </c>
      <c r="BAX1671" s="1" t="e">
        <f>#REF!</f>
        <v>#REF!</v>
      </c>
      <c r="BAY1671" s="1" t="e">
        <f>#REF!</f>
        <v>#REF!</v>
      </c>
      <c r="BAZ1671" s="1" t="e">
        <f>#REF!</f>
        <v>#REF!</v>
      </c>
      <c r="BBA1671" s="1" t="e">
        <f>#REF!</f>
        <v>#REF!</v>
      </c>
      <c r="BBB1671" s="1" t="e">
        <f>#REF!</f>
        <v>#REF!</v>
      </c>
      <c r="BBC1671" s="1" t="e">
        <f>#REF!</f>
        <v>#REF!</v>
      </c>
      <c r="BBD1671" s="1" t="e">
        <f>#REF!</f>
        <v>#REF!</v>
      </c>
      <c r="BBE1671" s="1" t="e">
        <f>#REF!</f>
        <v>#REF!</v>
      </c>
      <c r="BBF1671" s="1" t="e">
        <f>#REF!</f>
        <v>#REF!</v>
      </c>
      <c r="BBG1671" s="1" t="e">
        <f>#REF!</f>
        <v>#REF!</v>
      </c>
      <c r="BBH1671" s="1" t="e">
        <f>#REF!</f>
        <v>#REF!</v>
      </c>
      <c r="BBI1671" s="1" t="e">
        <f>#REF!</f>
        <v>#REF!</v>
      </c>
      <c r="BBJ1671" s="1" t="e">
        <f>#REF!</f>
        <v>#REF!</v>
      </c>
      <c r="BBK1671" s="1" t="e">
        <f>#REF!</f>
        <v>#REF!</v>
      </c>
      <c r="BBL1671" s="1" t="e">
        <f>#REF!</f>
        <v>#REF!</v>
      </c>
      <c r="BBM1671" s="1" t="e">
        <f>#REF!</f>
        <v>#REF!</v>
      </c>
      <c r="BBN1671" s="1" t="e">
        <f>#REF!</f>
        <v>#REF!</v>
      </c>
      <c r="BBO1671" s="1" t="e">
        <f>#REF!</f>
        <v>#REF!</v>
      </c>
      <c r="BBP1671" s="1" t="e">
        <f>#REF!</f>
        <v>#REF!</v>
      </c>
      <c r="BBQ1671" s="1" t="e">
        <f>#REF!</f>
        <v>#REF!</v>
      </c>
      <c r="BBR1671" s="1" t="e">
        <f>#REF!</f>
        <v>#REF!</v>
      </c>
      <c r="BBS1671" s="1" t="e">
        <f>#REF!</f>
        <v>#REF!</v>
      </c>
      <c r="BBT1671" s="1" t="e">
        <f>#REF!</f>
        <v>#REF!</v>
      </c>
      <c r="BBU1671" s="1" t="e">
        <f>#REF!</f>
        <v>#REF!</v>
      </c>
      <c r="BBV1671" s="1" t="e">
        <f>#REF!</f>
        <v>#REF!</v>
      </c>
      <c r="BBW1671" s="1" t="e">
        <f>#REF!</f>
        <v>#REF!</v>
      </c>
      <c r="BBX1671" s="1" t="e">
        <f>#REF!</f>
        <v>#REF!</v>
      </c>
      <c r="BBY1671" s="1" t="e">
        <f>#REF!</f>
        <v>#REF!</v>
      </c>
      <c r="BBZ1671" s="1" t="e">
        <f>#REF!</f>
        <v>#REF!</v>
      </c>
      <c r="BCA1671" s="1" t="e">
        <f>#REF!</f>
        <v>#REF!</v>
      </c>
      <c r="BCB1671" s="1" t="e">
        <f>#REF!</f>
        <v>#REF!</v>
      </c>
      <c r="BCC1671" s="1" t="e">
        <f>#REF!</f>
        <v>#REF!</v>
      </c>
      <c r="BCD1671" s="1" t="e">
        <f>#REF!</f>
        <v>#REF!</v>
      </c>
      <c r="BCE1671" s="1" t="e">
        <f>#REF!</f>
        <v>#REF!</v>
      </c>
      <c r="BCF1671" s="1" t="e">
        <f>#REF!</f>
        <v>#REF!</v>
      </c>
      <c r="BCG1671" s="1" t="e">
        <f>#REF!</f>
        <v>#REF!</v>
      </c>
      <c r="BCH1671" s="1" t="e">
        <f>#REF!</f>
        <v>#REF!</v>
      </c>
      <c r="BCI1671" s="1" t="e">
        <f>#REF!</f>
        <v>#REF!</v>
      </c>
      <c r="BCJ1671" s="1" t="e">
        <f>#REF!</f>
        <v>#REF!</v>
      </c>
      <c r="BCK1671" s="1" t="e">
        <f>#REF!</f>
        <v>#REF!</v>
      </c>
      <c r="BCL1671" s="1" t="e">
        <f>#REF!</f>
        <v>#REF!</v>
      </c>
      <c r="BCM1671" s="1" t="e">
        <f>#REF!</f>
        <v>#REF!</v>
      </c>
      <c r="BCN1671" s="1" t="e">
        <f>#REF!</f>
        <v>#REF!</v>
      </c>
      <c r="BCO1671" s="1" t="e">
        <f>#REF!</f>
        <v>#REF!</v>
      </c>
      <c r="BCP1671" s="1" t="e">
        <f>#REF!</f>
        <v>#REF!</v>
      </c>
      <c r="BCQ1671" s="1" t="e">
        <f>#REF!</f>
        <v>#REF!</v>
      </c>
      <c r="BCR1671" s="1" t="e">
        <f>#REF!</f>
        <v>#REF!</v>
      </c>
      <c r="BCS1671" s="1" t="e">
        <f>#REF!</f>
        <v>#REF!</v>
      </c>
      <c r="BCT1671" s="1" t="e">
        <f>#REF!</f>
        <v>#REF!</v>
      </c>
      <c r="BCU1671" s="1" t="e">
        <f>#REF!</f>
        <v>#REF!</v>
      </c>
      <c r="BCV1671" s="1" t="e">
        <f>#REF!</f>
        <v>#REF!</v>
      </c>
      <c r="BCW1671" s="1" t="e">
        <f>#REF!</f>
        <v>#REF!</v>
      </c>
      <c r="BCX1671" s="1" t="e">
        <f>#REF!</f>
        <v>#REF!</v>
      </c>
      <c r="BCY1671" s="1" t="e">
        <f>#REF!</f>
        <v>#REF!</v>
      </c>
      <c r="BCZ1671" s="1" t="e">
        <f>#REF!</f>
        <v>#REF!</v>
      </c>
      <c r="BDA1671" s="1" t="e">
        <f>#REF!</f>
        <v>#REF!</v>
      </c>
      <c r="BDB1671" s="1" t="e">
        <f>#REF!</f>
        <v>#REF!</v>
      </c>
      <c r="BDC1671" s="1" t="e">
        <f>#REF!</f>
        <v>#REF!</v>
      </c>
      <c r="BDD1671" s="1" t="e">
        <f>#REF!</f>
        <v>#REF!</v>
      </c>
      <c r="BDE1671" s="1" t="e">
        <f>#REF!</f>
        <v>#REF!</v>
      </c>
      <c r="BDF1671" s="1" t="e">
        <f>#REF!</f>
        <v>#REF!</v>
      </c>
      <c r="BDG1671" s="1" t="e">
        <f>#REF!</f>
        <v>#REF!</v>
      </c>
      <c r="BDH1671" s="1" t="e">
        <f>#REF!</f>
        <v>#REF!</v>
      </c>
      <c r="BDI1671" s="1" t="e">
        <f>#REF!</f>
        <v>#REF!</v>
      </c>
      <c r="BDJ1671" s="1" t="e">
        <f>#REF!</f>
        <v>#REF!</v>
      </c>
      <c r="BDK1671" s="1" t="e">
        <f>#REF!</f>
        <v>#REF!</v>
      </c>
      <c r="BDL1671" s="1" t="e">
        <f>#REF!</f>
        <v>#REF!</v>
      </c>
      <c r="BDM1671" s="1" t="e">
        <f>#REF!</f>
        <v>#REF!</v>
      </c>
      <c r="BDN1671" s="1" t="e">
        <f>#REF!</f>
        <v>#REF!</v>
      </c>
      <c r="BDO1671" s="1" t="e">
        <f>#REF!</f>
        <v>#REF!</v>
      </c>
      <c r="BDP1671" s="1" t="e">
        <f>#REF!</f>
        <v>#REF!</v>
      </c>
      <c r="BDQ1671" s="1" t="e">
        <f>#REF!</f>
        <v>#REF!</v>
      </c>
      <c r="BDR1671" s="1" t="e">
        <f>#REF!</f>
        <v>#REF!</v>
      </c>
      <c r="BDS1671" s="1" t="e">
        <f>#REF!</f>
        <v>#REF!</v>
      </c>
      <c r="BDT1671" s="1" t="e">
        <f>#REF!</f>
        <v>#REF!</v>
      </c>
      <c r="BDU1671" s="1" t="e">
        <f>#REF!</f>
        <v>#REF!</v>
      </c>
      <c r="BDV1671" s="1" t="e">
        <f>#REF!</f>
        <v>#REF!</v>
      </c>
      <c r="BDW1671" s="1" t="e">
        <f>#REF!</f>
        <v>#REF!</v>
      </c>
      <c r="BDX1671" s="1" t="e">
        <f>#REF!</f>
        <v>#REF!</v>
      </c>
      <c r="BDY1671" s="1" t="e">
        <f>#REF!</f>
        <v>#REF!</v>
      </c>
      <c r="BDZ1671" s="1" t="e">
        <f>#REF!</f>
        <v>#REF!</v>
      </c>
      <c r="BEA1671" s="1" t="e">
        <f>#REF!</f>
        <v>#REF!</v>
      </c>
      <c r="BEB1671" s="1" t="e">
        <f>#REF!</f>
        <v>#REF!</v>
      </c>
      <c r="BEC1671" s="1" t="e">
        <f>#REF!</f>
        <v>#REF!</v>
      </c>
      <c r="BED1671" s="1" t="e">
        <f>#REF!</f>
        <v>#REF!</v>
      </c>
      <c r="BEE1671" s="1" t="e">
        <f>#REF!</f>
        <v>#REF!</v>
      </c>
      <c r="BEF1671" s="1" t="e">
        <f>#REF!</f>
        <v>#REF!</v>
      </c>
      <c r="BEG1671" s="1" t="e">
        <f>#REF!</f>
        <v>#REF!</v>
      </c>
      <c r="BEH1671" s="1" t="e">
        <f>#REF!</f>
        <v>#REF!</v>
      </c>
      <c r="BEI1671" s="1" t="e">
        <f>#REF!</f>
        <v>#REF!</v>
      </c>
      <c r="BEJ1671" s="1" t="e">
        <f>#REF!</f>
        <v>#REF!</v>
      </c>
      <c r="BEK1671" s="1" t="e">
        <f>#REF!</f>
        <v>#REF!</v>
      </c>
      <c r="BEL1671" s="1" t="e">
        <f>#REF!</f>
        <v>#REF!</v>
      </c>
      <c r="BEM1671" s="1" t="e">
        <f>#REF!</f>
        <v>#REF!</v>
      </c>
      <c r="BEN1671" s="1" t="e">
        <f>#REF!</f>
        <v>#REF!</v>
      </c>
      <c r="BEO1671" s="1" t="e">
        <f>#REF!</f>
        <v>#REF!</v>
      </c>
      <c r="BEP1671" s="1" t="e">
        <f>#REF!</f>
        <v>#REF!</v>
      </c>
      <c r="BEQ1671" s="1" t="e">
        <f>#REF!</f>
        <v>#REF!</v>
      </c>
      <c r="BER1671" s="1" t="e">
        <f>#REF!</f>
        <v>#REF!</v>
      </c>
      <c r="BES1671" s="1" t="e">
        <f>#REF!</f>
        <v>#REF!</v>
      </c>
      <c r="BET1671" s="1" t="e">
        <f>#REF!</f>
        <v>#REF!</v>
      </c>
      <c r="BEU1671" s="1" t="e">
        <f>#REF!</f>
        <v>#REF!</v>
      </c>
      <c r="BEV1671" s="1" t="e">
        <f>#REF!</f>
        <v>#REF!</v>
      </c>
      <c r="BEW1671" s="1" t="e">
        <f>#REF!</f>
        <v>#REF!</v>
      </c>
      <c r="BEX1671" s="1" t="e">
        <f>#REF!</f>
        <v>#REF!</v>
      </c>
      <c r="BEY1671" s="1" t="e">
        <f>#REF!</f>
        <v>#REF!</v>
      </c>
      <c r="BEZ1671" s="1" t="e">
        <f>#REF!</f>
        <v>#REF!</v>
      </c>
      <c r="BFA1671" s="1" t="e">
        <f>#REF!</f>
        <v>#REF!</v>
      </c>
      <c r="BFB1671" s="1" t="e">
        <f>#REF!</f>
        <v>#REF!</v>
      </c>
      <c r="BFC1671" s="1" t="e">
        <f>#REF!</f>
        <v>#REF!</v>
      </c>
      <c r="BFD1671" s="1" t="e">
        <f>#REF!</f>
        <v>#REF!</v>
      </c>
      <c r="BFE1671" s="1" t="e">
        <f>#REF!</f>
        <v>#REF!</v>
      </c>
      <c r="BFF1671" s="1" t="e">
        <f>#REF!</f>
        <v>#REF!</v>
      </c>
      <c r="BFG1671" s="1" t="e">
        <f>#REF!</f>
        <v>#REF!</v>
      </c>
      <c r="BFH1671" s="1" t="e">
        <f>#REF!</f>
        <v>#REF!</v>
      </c>
      <c r="BFI1671" s="1" t="e">
        <f>#REF!</f>
        <v>#REF!</v>
      </c>
      <c r="BFJ1671" s="1" t="e">
        <f>#REF!</f>
        <v>#REF!</v>
      </c>
      <c r="BFK1671" s="1" t="e">
        <f>#REF!</f>
        <v>#REF!</v>
      </c>
      <c r="BFL1671" s="1" t="e">
        <f>#REF!</f>
        <v>#REF!</v>
      </c>
      <c r="BFM1671" s="1" t="e">
        <f>#REF!</f>
        <v>#REF!</v>
      </c>
      <c r="BFN1671" s="1" t="e">
        <f>#REF!</f>
        <v>#REF!</v>
      </c>
      <c r="BFO1671" s="1" t="e">
        <f>#REF!</f>
        <v>#REF!</v>
      </c>
      <c r="BFP1671" s="1" t="e">
        <f>#REF!</f>
        <v>#REF!</v>
      </c>
      <c r="BFQ1671" s="1" t="e">
        <f>#REF!</f>
        <v>#REF!</v>
      </c>
      <c r="BFR1671" s="1" t="e">
        <f>#REF!</f>
        <v>#REF!</v>
      </c>
      <c r="BFS1671" s="1" t="e">
        <f>#REF!</f>
        <v>#REF!</v>
      </c>
      <c r="BFT1671" s="1" t="e">
        <f>#REF!</f>
        <v>#REF!</v>
      </c>
      <c r="BFU1671" s="1" t="e">
        <f>#REF!</f>
        <v>#REF!</v>
      </c>
      <c r="BFV1671" s="1" t="e">
        <f>#REF!</f>
        <v>#REF!</v>
      </c>
      <c r="BFW1671" s="1" t="e">
        <f>#REF!</f>
        <v>#REF!</v>
      </c>
      <c r="BFX1671" s="1" t="e">
        <f>#REF!</f>
        <v>#REF!</v>
      </c>
      <c r="BFY1671" s="1" t="e">
        <f>#REF!</f>
        <v>#REF!</v>
      </c>
      <c r="BFZ1671" s="1" t="e">
        <f>#REF!</f>
        <v>#REF!</v>
      </c>
      <c r="BGA1671" s="1" t="e">
        <f>#REF!</f>
        <v>#REF!</v>
      </c>
      <c r="BGB1671" s="1" t="e">
        <f>#REF!</f>
        <v>#REF!</v>
      </c>
      <c r="BGC1671" s="1" t="e">
        <f>#REF!</f>
        <v>#REF!</v>
      </c>
      <c r="BGD1671" s="1" t="e">
        <f>#REF!</f>
        <v>#REF!</v>
      </c>
      <c r="BGE1671" s="1" t="e">
        <f>#REF!</f>
        <v>#REF!</v>
      </c>
      <c r="BGF1671" s="1" t="e">
        <f>#REF!</f>
        <v>#REF!</v>
      </c>
      <c r="BGG1671" s="1" t="e">
        <f>#REF!</f>
        <v>#REF!</v>
      </c>
      <c r="BGH1671" s="1" t="e">
        <f>#REF!</f>
        <v>#REF!</v>
      </c>
      <c r="BGI1671" s="1" t="e">
        <f>#REF!</f>
        <v>#REF!</v>
      </c>
      <c r="BGJ1671" s="1" t="e">
        <f>#REF!</f>
        <v>#REF!</v>
      </c>
      <c r="BGK1671" s="1" t="e">
        <f>#REF!</f>
        <v>#REF!</v>
      </c>
      <c r="BGL1671" s="1" t="e">
        <f>#REF!</f>
        <v>#REF!</v>
      </c>
      <c r="BGM1671" s="1" t="e">
        <f>#REF!</f>
        <v>#REF!</v>
      </c>
      <c r="BGN1671" s="1" t="e">
        <f>#REF!</f>
        <v>#REF!</v>
      </c>
      <c r="BGO1671" s="1" t="e">
        <f>#REF!</f>
        <v>#REF!</v>
      </c>
      <c r="BGP1671" s="1" t="e">
        <f>#REF!</f>
        <v>#REF!</v>
      </c>
      <c r="BGQ1671" s="1" t="e">
        <f>#REF!</f>
        <v>#REF!</v>
      </c>
      <c r="BGR1671" s="1" t="e">
        <f>#REF!</f>
        <v>#REF!</v>
      </c>
      <c r="BGS1671" s="1" t="e">
        <f>#REF!</f>
        <v>#REF!</v>
      </c>
      <c r="BGT1671" s="1" t="e">
        <f>#REF!</f>
        <v>#REF!</v>
      </c>
      <c r="BGU1671" s="1" t="e">
        <f>#REF!</f>
        <v>#REF!</v>
      </c>
      <c r="BGV1671" s="1" t="e">
        <f>#REF!</f>
        <v>#REF!</v>
      </c>
      <c r="BGW1671" s="1" t="e">
        <f>#REF!</f>
        <v>#REF!</v>
      </c>
      <c r="BGX1671" s="1" t="e">
        <f>#REF!</f>
        <v>#REF!</v>
      </c>
      <c r="BGY1671" s="1" t="e">
        <f>#REF!</f>
        <v>#REF!</v>
      </c>
      <c r="BGZ1671" s="1" t="e">
        <f>#REF!</f>
        <v>#REF!</v>
      </c>
      <c r="BHA1671" s="1" t="e">
        <f>#REF!</f>
        <v>#REF!</v>
      </c>
      <c r="BHB1671" s="1" t="e">
        <f>#REF!</f>
        <v>#REF!</v>
      </c>
      <c r="BHC1671" s="1" t="e">
        <f>#REF!</f>
        <v>#REF!</v>
      </c>
      <c r="BHD1671" s="1" t="e">
        <f>#REF!</f>
        <v>#REF!</v>
      </c>
      <c r="BHE1671" s="1" t="e">
        <f>#REF!</f>
        <v>#REF!</v>
      </c>
      <c r="BHF1671" s="1" t="e">
        <f>#REF!</f>
        <v>#REF!</v>
      </c>
      <c r="BHG1671" s="1" t="e">
        <f>#REF!</f>
        <v>#REF!</v>
      </c>
      <c r="BHH1671" s="1" t="e">
        <f>#REF!</f>
        <v>#REF!</v>
      </c>
      <c r="BHI1671" s="1" t="e">
        <f>#REF!</f>
        <v>#REF!</v>
      </c>
      <c r="BHJ1671" s="1" t="e">
        <f>#REF!</f>
        <v>#REF!</v>
      </c>
      <c r="BHK1671" s="1" t="e">
        <f>#REF!</f>
        <v>#REF!</v>
      </c>
      <c r="BHL1671" s="1" t="e">
        <f>#REF!</f>
        <v>#REF!</v>
      </c>
      <c r="BHM1671" s="1" t="e">
        <f>#REF!</f>
        <v>#REF!</v>
      </c>
      <c r="BHN1671" s="1" t="e">
        <f>#REF!</f>
        <v>#REF!</v>
      </c>
      <c r="BHO1671" s="1" t="e">
        <f>#REF!</f>
        <v>#REF!</v>
      </c>
      <c r="BHP1671" s="1" t="e">
        <f>#REF!</f>
        <v>#REF!</v>
      </c>
      <c r="BHQ1671" s="1" t="e">
        <f>#REF!</f>
        <v>#REF!</v>
      </c>
      <c r="BHR1671" s="1" t="e">
        <f>#REF!</f>
        <v>#REF!</v>
      </c>
      <c r="BHS1671" s="1" t="e">
        <f>#REF!</f>
        <v>#REF!</v>
      </c>
      <c r="BHT1671" s="1" t="e">
        <f>#REF!</f>
        <v>#REF!</v>
      </c>
      <c r="BHU1671" s="1" t="e">
        <f>#REF!</f>
        <v>#REF!</v>
      </c>
      <c r="BHV1671" s="1" t="e">
        <f>#REF!</f>
        <v>#REF!</v>
      </c>
      <c r="BHW1671" s="1" t="e">
        <f>#REF!</f>
        <v>#REF!</v>
      </c>
      <c r="BHX1671" s="1" t="e">
        <f>#REF!</f>
        <v>#REF!</v>
      </c>
      <c r="BHY1671" s="1" t="e">
        <f>#REF!</f>
        <v>#REF!</v>
      </c>
      <c r="BHZ1671" s="1" t="e">
        <f>#REF!</f>
        <v>#REF!</v>
      </c>
      <c r="BIA1671" s="1" t="e">
        <f>#REF!</f>
        <v>#REF!</v>
      </c>
      <c r="BIB1671" s="1" t="e">
        <f>#REF!</f>
        <v>#REF!</v>
      </c>
      <c r="BIC1671" s="1" t="e">
        <f>#REF!</f>
        <v>#REF!</v>
      </c>
      <c r="BID1671" s="1" t="e">
        <f>#REF!</f>
        <v>#REF!</v>
      </c>
      <c r="BIE1671" s="1" t="e">
        <f>#REF!</f>
        <v>#REF!</v>
      </c>
      <c r="BIF1671" s="1" t="e">
        <f>#REF!</f>
        <v>#REF!</v>
      </c>
      <c r="BIG1671" s="1" t="e">
        <f>#REF!</f>
        <v>#REF!</v>
      </c>
      <c r="BIH1671" s="1" t="e">
        <f>#REF!</f>
        <v>#REF!</v>
      </c>
      <c r="BII1671" s="1" t="e">
        <f>#REF!</f>
        <v>#REF!</v>
      </c>
      <c r="BIJ1671" s="1" t="e">
        <f>#REF!</f>
        <v>#REF!</v>
      </c>
      <c r="BIK1671" s="1" t="e">
        <f>#REF!</f>
        <v>#REF!</v>
      </c>
      <c r="BIL1671" s="1" t="e">
        <f>#REF!</f>
        <v>#REF!</v>
      </c>
      <c r="BIM1671" s="1" t="e">
        <f>#REF!</f>
        <v>#REF!</v>
      </c>
      <c r="BIN1671" s="1" t="e">
        <f>#REF!</f>
        <v>#REF!</v>
      </c>
      <c r="BIO1671" s="1" t="e">
        <f>#REF!</f>
        <v>#REF!</v>
      </c>
      <c r="BIP1671" s="1" t="e">
        <f>#REF!</f>
        <v>#REF!</v>
      </c>
      <c r="BIQ1671" s="1" t="e">
        <f>#REF!</f>
        <v>#REF!</v>
      </c>
      <c r="BIR1671" s="1" t="e">
        <f>#REF!</f>
        <v>#REF!</v>
      </c>
      <c r="BIS1671" s="1" t="e">
        <f>#REF!</f>
        <v>#REF!</v>
      </c>
      <c r="BIT1671" s="1" t="e">
        <f>#REF!</f>
        <v>#REF!</v>
      </c>
      <c r="BIU1671" s="1" t="e">
        <f>#REF!</f>
        <v>#REF!</v>
      </c>
      <c r="BIV1671" s="1" t="e">
        <f>#REF!</f>
        <v>#REF!</v>
      </c>
      <c r="BIW1671" s="1" t="e">
        <f>#REF!</f>
        <v>#REF!</v>
      </c>
      <c r="BIX1671" s="1" t="e">
        <f>#REF!</f>
        <v>#REF!</v>
      </c>
      <c r="BIY1671" s="1" t="e">
        <f>#REF!</f>
        <v>#REF!</v>
      </c>
      <c r="BIZ1671" s="1" t="e">
        <f>#REF!</f>
        <v>#REF!</v>
      </c>
      <c r="BJA1671" s="1" t="e">
        <f>#REF!</f>
        <v>#REF!</v>
      </c>
      <c r="BJB1671" s="1" t="e">
        <f>#REF!</f>
        <v>#REF!</v>
      </c>
      <c r="BJC1671" s="1" t="e">
        <f>#REF!</f>
        <v>#REF!</v>
      </c>
      <c r="BJD1671" s="1" t="e">
        <f>#REF!</f>
        <v>#REF!</v>
      </c>
      <c r="BJE1671" s="1" t="e">
        <f>#REF!</f>
        <v>#REF!</v>
      </c>
      <c r="BJF1671" s="1" t="e">
        <f>#REF!</f>
        <v>#REF!</v>
      </c>
      <c r="BJG1671" s="1" t="e">
        <f>#REF!</f>
        <v>#REF!</v>
      </c>
      <c r="BJH1671" s="1" t="e">
        <f>#REF!</f>
        <v>#REF!</v>
      </c>
      <c r="BJI1671" s="1" t="e">
        <f>#REF!</f>
        <v>#REF!</v>
      </c>
      <c r="BJJ1671" s="1" t="e">
        <f>#REF!</f>
        <v>#REF!</v>
      </c>
      <c r="BJK1671" s="1" t="e">
        <f>#REF!</f>
        <v>#REF!</v>
      </c>
      <c r="BJL1671" s="1" t="e">
        <f>#REF!</f>
        <v>#REF!</v>
      </c>
      <c r="BJM1671" s="1" t="e">
        <f>#REF!</f>
        <v>#REF!</v>
      </c>
      <c r="BJN1671" s="1" t="e">
        <f>#REF!</f>
        <v>#REF!</v>
      </c>
      <c r="BJO1671" s="1" t="e">
        <f>#REF!</f>
        <v>#REF!</v>
      </c>
      <c r="BJP1671" s="1" t="e">
        <f>#REF!</f>
        <v>#REF!</v>
      </c>
      <c r="BJQ1671" s="1" t="e">
        <f>#REF!</f>
        <v>#REF!</v>
      </c>
      <c r="BJR1671" s="1" t="e">
        <f>#REF!</f>
        <v>#REF!</v>
      </c>
      <c r="BJS1671" s="1" t="e">
        <f>#REF!</f>
        <v>#REF!</v>
      </c>
      <c r="BJT1671" s="1" t="e">
        <f>#REF!</f>
        <v>#REF!</v>
      </c>
      <c r="BJU1671" s="1" t="e">
        <f>#REF!</f>
        <v>#REF!</v>
      </c>
      <c r="BJV1671" s="1" t="e">
        <f>#REF!</f>
        <v>#REF!</v>
      </c>
      <c r="BJW1671" s="1" t="e">
        <f>#REF!</f>
        <v>#REF!</v>
      </c>
      <c r="BJX1671" s="1" t="e">
        <f>#REF!</f>
        <v>#REF!</v>
      </c>
      <c r="BJY1671" s="1" t="e">
        <f>#REF!</f>
        <v>#REF!</v>
      </c>
      <c r="BJZ1671" s="1" t="e">
        <f>#REF!</f>
        <v>#REF!</v>
      </c>
      <c r="BKA1671" s="1" t="e">
        <f>#REF!</f>
        <v>#REF!</v>
      </c>
      <c r="BKB1671" s="1" t="e">
        <f>#REF!</f>
        <v>#REF!</v>
      </c>
      <c r="BKC1671" s="1" t="e">
        <f>#REF!</f>
        <v>#REF!</v>
      </c>
      <c r="BKD1671" s="1" t="e">
        <f>#REF!</f>
        <v>#REF!</v>
      </c>
      <c r="BKE1671" s="1" t="e">
        <f>#REF!</f>
        <v>#REF!</v>
      </c>
      <c r="BKF1671" s="1" t="e">
        <f>#REF!</f>
        <v>#REF!</v>
      </c>
      <c r="BKG1671" s="1" t="e">
        <f>#REF!</f>
        <v>#REF!</v>
      </c>
      <c r="BKH1671" s="1" t="e">
        <f>#REF!</f>
        <v>#REF!</v>
      </c>
      <c r="BKI1671" s="1" t="e">
        <f>#REF!</f>
        <v>#REF!</v>
      </c>
      <c r="BKJ1671" s="1" t="e">
        <f>#REF!</f>
        <v>#REF!</v>
      </c>
      <c r="BKK1671" s="1" t="e">
        <f>#REF!</f>
        <v>#REF!</v>
      </c>
      <c r="BKL1671" s="1" t="e">
        <f>#REF!</f>
        <v>#REF!</v>
      </c>
      <c r="BKM1671" s="1" t="e">
        <f>#REF!</f>
        <v>#REF!</v>
      </c>
      <c r="BKN1671" s="1" t="e">
        <f>#REF!</f>
        <v>#REF!</v>
      </c>
      <c r="BKO1671" s="1" t="e">
        <f>#REF!</f>
        <v>#REF!</v>
      </c>
      <c r="BKP1671" s="1" t="e">
        <f>#REF!</f>
        <v>#REF!</v>
      </c>
      <c r="BKQ1671" s="1" t="e">
        <f>#REF!</f>
        <v>#REF!</v>
      </c>
      <c r="BKR1671" s="1" t="e">
        <f>#REF!</f>
        <v>#REF!</v>
      </c>
      <c r="BKS1671" s="1" t="e">
        <f>#REF!</f>
        <v>#REF!</v>
      </c>
      <c r="BKT1671" s="1" t="e">
        <f>#REF!</f>
        <v>#REF!</v>
      </c>
      <c r="BKU1671" s="1" t="e">
        <f>#REF!</f>
        <v>#REF!</v>
      </c>
      <c r="BKV1671" s="1" t="e">
        <f>#REF!</f>
        <v>#REF!</v>
      </c>
      <c r="BKW1671" s="1" t="e">
        <f>#REF!</f>
        <v>#REF!</v>
      </c>
      <c r="BKX1671" s="1" t="e">
        <f>#REF!</f>
        <v>#REF!</v>
      </c>
      <c r="BKY1671" s="1" t="e">
        <f>#REF!</f>
        <v>#REF!</v>
      </c>
      <c r="BKZ1671" s="1" t="e">
        <f>#REF!</f>
        <v>#REF!</v>
      </c>
      <c r="BLA1671" s="1" t="e">
        <f>#REF!</f>
        <v>#REF!</v>
      </c>
      <c r="BLB1671" s="1" t="e">
        <f>#REF!</f>
        <v>#REF!</v>
      </c>
      <c r="BLC1671" s="1" t="e">
        <f>#REF!</f>
        <v>#REF!</v>
      </c>
      <c r="BLD1671" s="1" t="e">
        <f>#REF!</f>
        <v>#REF!</v>
      </c>
      <c r="BLE1671" s="1" t="e">
        <f>#REF!</f>
        <v>#REF!</v>
      </c>
      <c r="BLF1671" s="1" t="e">
        <f>#REF!</f>
        <v>#REF!</v>
      </c>
      <c r="BLG1671" s="1" t="e">
        <f>#REF!</f>
        <v>#REF!</v>
      </c>
      <c r="BLH1671" s="1" t="e">
        <f>#REF!</f>
        <v>#REF!</v>
      </c>
      <c r="BLI1671" s="1" t="e">
        <f>#REF!</f>
        <v>#REF!</v>
      </c>
      <c r="BLJ1671" s="1" t="e">
        <f>#REF!</f>
        <v>#REF!</v>
      </c>
      <c r="BLK1671" s="1" t="e">
        <f>#REF!</f>
        <v>#REF!</v>
      </c>
      <c r="BLL1671" s="1" t="e">
        <f>#REF!</f>
        <v>#REF!</v>
      </c>
      <c r="BLM1671" s="1" t="e">
        <f>#REF!</f>
        <v>#REF!</v>
      </c>
      <c r="BLN1671" s="1" t="e">
        <f>#REF!</f>
        <v>#REF!</v>
      </c>
      <c r="BLO1671" s="1" t="e">
        <f>#REF!</f>
        <v>#REF!</v>
      </c>
      <c r="BLP1671" s="1" t="e">
        <f>#REF!</f>
        <v>#REF!</v>
      </c>
      <c r="BLQ1671" s="1" t="e">
        <f>#REF!</f>
        <v>#REF!</v>
      </c>
      <c r="BLR1671" s="1" t="e">
        <f>#REF!</f>
        <v>#REF!</v>
      </c>
      <c r="BLS1671" s="1" t="e">
        <f>#REF!</f>
        <v>#REF!</v>
      </c>
      <c r="BLT1671" s="1" t="e">
        <f>#REF!</f>
        <v>#REF!</v>
      </c>
      <c r="BLU1671" s="1" t="e">
        <f>#REF!</f>
        <v>#REF!</v>
      </c>
      <c r="BLV1671" s="1" t="e">
        <f>#REF!</f>
        <v>#REF!</v>
      </c>
      <c r="BLW1671" s="1" t="e">
        <f>#REF!</f>
        <v>#REF!</v>
      </c>
      <c r="BLX1671" s="1" t="e">
        <f>#REF!</f>
        <v>#REF!</v>
      </c>
      <c r="BLY1671" s="1" t="e">
        <f>#REF!</f>
        <v>#REF!</v>
      </c>
      <c r="BLZ1671" s="1" t="e">
        <f>#REF!</f>
        <v>#REF!</v>
      </c>
      <c r="BMA1671" s="1" t="e">
        <f>#REF!</f>
        <v>#REF!</v>
      </c>
      <c r="BMB1671" s="1" t="e">
        <f>#REF!</f>
        <v>#REF!</v>
      </c>
      <c r="BMC1671" s="1" t="e">
        <f>#REF!</f>
        <v>#REF!</v>
      </c>
      <c r="BMD1671" s="1" t="e">
        <f>#REF!</f>
        <v>#REF!</v>
      </c>
      <c r="BME1671" s="1" t="e">
        <f>#REF!</f>
        <v>#REF!</v>
      </c>
      <c r="BMF1671" s="1" t="e">
        <f>#REF!</f>
        <v>#REF!</v>
      </c>
      <c r="BMG1671" s="1" t="e">
        <f>#REF!</f>
        <v>#REF!</v>
      </c>
      <c r="BMH1671" s="1" t="e">
        <f>#REF!</f>
        <v>#REF!</v>
      </c>
      <c r="BMI1671" s="1" t="e">
        <f>#REF!</f>
        <v>#REF!</v>
      </c>
      <c r="BMJ1671" s="1" t="e">
        <f>#REF!</f>
        <v>#REF!</v>
      </c>
      <c r="BMK1671" s="1" t="e">
        <f>#REF!</f>
        <v>#REF!</v>
      </c>
      <c r="BML1671" s="1" t="e">
        <f>#REF!</f>
        <v>#REF!</v>
      </c>
      <c r="BMM1671" s="1" t="e">
        <f>#REF!</f>
        <v>#REF!</v>
      </c>
      <c r="BMN1671" s="1" t="e">
        <f>#REF!</f>
        <v>#REF!</v>
      </c>
      <c r="BMO1671" s="1" t="e">
        <f>#REF!</f>
        <v>#REF!</v>
      </c>
      <c r="BMP1671" s="1" t="e">
        <f>#REF!</f>
        <v>#REF!</v>
      </c>
      <c r="BMQ1671" s="1" t="e">
        <f>#REF!</f>
        <v>#REF!</v>
      </c>
      <c r="BMR1671" s="1" t="e">
        <f>#REF!</f>
        <v>#REF!</v>
      </c>
      <c r="BMS1671" s="1" t="e">
        <f>#REF!</f>
        <v>#REF!</v>
      </c>
      <c r="BMT1671" s="1" t="e">
        <f>#REF!</f>
        <v>#REF!</v>
      </c>
      <c r="BMU1671" s="1" t="e">
        <f>#REF!</f>
        <v>#REF!</v>
      </c>
      <c r="BMV1671" s="1" t="e">
        <f>#REF!</f>
        <v>#REF!</v>
      </c>
      <c r="BMW1671" s="1" t="e">
        <f>#REF!</f>
        <v>#REF!</v>
      </c>
      <c r="BMX1671" s="1" t="e">
        <f>#REF!</f>
        <v>#REF!</v>
      </c>
      <c r="BMY1671" s="1" t="e">
        <f>#REF!</f>
        <v>#REF!</v>
      </c>
      <c r="BMZ1671" s="1" t="e">
        <f>#REF!</f>
        <v>#REF!</v>
      </c>
      <c r="BNA1671" s="1" t="e">
        <f>#REF!</f>
        <v>#REF!</v>
      </c>
      <c r="BNB1671" s="1" t="e">
        <f>#REF!</f>
        <v>#REF!</v>
      </c>
      <c r="BNC1671" s="1" t="e">
        <f>#REF!</f>
        <v>#REF!</v>
      </c>
      <c r="BND1671" s="1" t="e">
        <f>#REF!</f>
        <v>#REF!</v>
      </c>
      <c r="BNE1671" s="1" t="e">
        <f>#REF!</f>
        <v>#REF!</v>
      </c>
      <c r="BNF1671" s="1" t="e">
        <f>#REF!</f>
        <v>#REF!</v>
      </c>
      <c r="BNG1671" s="1" t="e">
        <f>#REF!</f>
        <v>#REF!</v>
      </c>
      <c r="BNH1671" s="1" t="e">
        <f>#REF!</f>
        <v>#REF!</v>
      </c>
      <c r="BNI1671" s="1" t="e">
        <f>#REF!</f>
        <v>#REF!</v>
      </c>
      <c r="BNJ1671" s="1" t="e">
        <f>#REF!</f>
        <v>#REF!</v>
      </c>
      <c r="BNK1671" s="1" t="e">
        <f>#REF!</f>
        <v>#REF!</v>
      </c>
      <c r="BNL1671" s="1" t="e">
        <f>#REF!</f>
        <v>#REF!</v>
      </c>
      <c r="BNM1671" s="1" t="e">
        <f>#REF!</f>
        <v>#REF!</v>
      </c>
      <c r="BNN1671" s="1" t="e">
        <f>#REF!</f>
        <v>#REF!</v>
      </c>
      <c r="BNO1671" s="1" t="e">
        <f>#REF!</f>
        <v>#REF!</v>
      </c>
      <c r="BNP1671" s="1" t="e">
        <f>#REF!</f>
        <v>#REF!</v>
      </c>
      <c r="BNQ1671" s="1" t="e">
        <f>#REF!</f>
        <v>#REF!</v>
      </c>
      <c r="BNR1671" s="1" t="e">
        <f>#REF!</f>
        <v>#REF!</v>
      </c>
      <c r="BNS1671" s="1" t="e">
        <f>#REF!</f>
        <v>#REF!</v>
      </c>
      <c r="BNT1671" s="1" t="e">
        <f>#REF!</f>
        <v>#REF!</v>
      </c>
      <c r="BNU1671" s="1" t="e">
        <f>#REF!</f>
        <v>#REF!</v>
      </c>
      <c r="BNV1671" s="1" t="e">
        <f>#REF!</f>
        <v>#REF!</v>
      </c>
      <c r="BNW1671" s="1" t="e">
        <f>#REF!</f>
        <v>#REF!</v>
      </c>
      <c r="BNX1671" s="1" t="e">
        <f>#REF!</f>
        <v>#REF!</v>
      </c>
      <c r="BNY1671" s="1" t="e">
        <f>#REF!</f>
        <v>#REF!</v>
      </c>
      <c r="BNZ1671" s="1" t="e">
        <f>#REF!</f>
        <v>#REF!</v>
      </c>
      <c r="BOA1671" s="1" t="e">
        <f>#REF!</f>
        <v>#REF!</v>
      </c>
      <c r="BOB1671" s="1" t="e">
        <f>#REF!</f>
        <v>#REF!</v>
      </c>
      <c r="BOC1671" s="1" t="e">
        <f>#REF!</f>
        <v>#REF!</v>
      </c>
      <c r="BOD1671" s="1" t="e">
        <f>#REF!</f>
        <v>#REF!</v>
      </c>
      <c r="BOE1671" s="1" t="e">
        <f>#REF!</f>
        <v>#REF!</v>
      </c>
      <c r="BOF1671" s="1" t="e">
        <f>#REF!</f>
        <v>#REF!</v>
      </c>
      <c r="BOG1671" s="1" t="e">
        <f>#REF!</f>
        <v>#REF!</v>
      </c>
      <c r="BOH1671" s="1" t="e">
        <f>#REF!</f>
        <v>#REF!</v>
      </c>
      <c r="BOI1671" s="1" t="e">
        <f>#REF!</f>
        <v>#REF!</v>
      </c>
      <c r="BOJ1671" s="1" t="e">
        <f>#REF!</f>
        <v>#REF!</v>
      </c>
      <c r="BOK1671" s="1" t="e">
        <f>#REF!</f>
        <v>#REF!</v>
      </c>
      <c r="BOL1671" s="1" t="e">
        <f>#REF!</f>
        <v>#REF!</v>
      </c>
      <c r="BOM1671" s="1" t="e">
        <f>#REF!</f>
        <v>#REF!</v>
      </c>
      <c r="BON1671" s="1" t="e">
        <f>#REF!</f>
        <v>#REF!</v>
      </c>
      <c r="BOO1671" s="1" t="e">
        <f>#REF!</f>
        <v>#REF!</v>
      </c>
      <c r="BOP1671" s="1" t="e">
        <f>#REF!</f>
        <v>#REF!</v>
      </c>
      <c r="BOQ1671" s="1" t="e">
        <f>#REF!</f>
        <v>#REF!</v>
      </c>
      <c r="BOR1671" s="1" t="e">
        <f>#REF!</f>
        <v>#REF!</v>
      </c>
      <c r="BOS1671" s="1" t="e">
        <f>#REF!</f>
        <v>#REF!</v>
      </c>
      <c r="BOT1671" s="1" t="e">
        <f>#REF!</f>
        <v>#REF!</v>
      </c>
      <c r="BOU1671" s="1" t="e">
        <f>#REF!</f>
        <v>#REF!</v>
      </c>
      <c r="BOV1671" s="1" t="e">
        <f>#REF!</f>
        <v>#REF!</v>
      </c>
      <c r="BOW1671" s="1" t="e">
        <f>#REF!</f>
        <v>#REF!</v>
      </c>
      <c r="BOX1671" s="1" t="e">
        <f>#REF!</f>
        <v>#REF!</v>
      </c>
      <c r="BOY1671" s="1" t="e">
        <f>#REF!</f>
        <v>#REF!</v>
      </c>
      <c r="BOZ1671" s="1" t="e">
        <f>#REF!</f>
        <v>#REF!</v>
      </c>
      <c r="BPA1671" s="1" t="e">
        <f>#REF!</f>
        <v>#REF!</v>
      </c>
      <c r="BPB1671" s="1" t="e">
        <f>#REF!</f>
        <v>#REF!</v>
      </c>
      <c r="BPC1671" s="1" t="e">
        <f>#REF!</f>
        <v>#REF!</v>
      </c>
      <c r="BPD1671" s="1" t="e">
        <f>#REF!</f>
        <v>#REF!</v>
      </c>
      <c r="BPE1671" s="1" t="e">
        <f>#REF!</f>
        <v>#REF!</v>
      </c>
      <c r="BPF1671" s="1" t="e">
        <f>#REF!</f>
        <v>#REF!</v>
      </c>
      <c r="BPG1671" s="1" t="e">
        <f>#REF!</f>
        <v>#REF!</v>
      </c>
      <c r="BPH1671" s="1" t="e">
        <f>#REF!</f>
        <v>#REF!</v>
      </c>
      <c r="BPI1671" s="1" t="e">
        <f>#REF!</f>
        <v>#REF!</v>
      </c>
      <c r="BPJ1671" s="1" t="e">
        <f>#REF!</f>
        <v>#REF!</v>
      </c>
      <c r="BPK1671" s="1" t="e">
        <f>#REF!</f>
        <v>#REF!</v>
      </c>
      <c r="BPL1671" s="1" t="e">
        <f>#REF!</f>
        <v>#REF!</v>
      </c>
      <c r="BPM1671" s="1" t="e">
        <f>#REF!</f>
        <v>#REF!</v>
      </c>
      <c r="BPN1671" s="1" t="e">
        <f>#REF!</f>
        <v>#REF!</v>
      </c>
      <c r="BPO1671" s="1" t="e">
        <f>#REF!</f>
        <v>#REF!</v>
      </c>
      <c r="BPP1671" s="1" t="e">
        <f>#REF!</f>
        <v>#REF!</v>
      </c>
      <c r="BPQ1671" s="1" t="e">
        <f>#REF!</f>
        <v>#REF!</v>
      </c>
      <c r="BPR1671" s="1" t="e">
        <f>#REF!</f>
        <v>#REF!</v>
      </c>
      <c r="BPS1671" s="1" t="e">
        <f>#REF!</f>
        <v>#REF!</v>
      </c>
      <c r="BPT1671" s="1" t="e">
        <f>#REF!</f>
        <v>#REF!</v>
      </c>
      <c r="BPU1671" s="1" t="e">
        <f>#REF!</f>
        <v>#REF!</v>
      </c>
      <c r="BPV1671" s="1" t="e">
        <f>#REF!</f>
        <v>#REF!</v>
      </c>
      <c r="BPW1671" s="1" t="e">
        <f>#REF!</f>
        <v>#REF!</v>
      </c>
      <c r="BPX1671" s="1" t="e">
        <f>#REF!</f>
        <v>#REF!</v>
      </c>
      <c r="BPY1671" s="1" t="e">
        <f>#REF!</f>
        <v>#REF!</v>
      </c>
      <c r="BPZ1671" s="1" t="e">
        <f>#REF!</f>
        <v>#REF!</v>
      </c>
      <c r="BQA1671" s="1" t="e">
        <f>#REF!</f>
        <v>#REF!</v>
      </c>
      <c r="BQB1671" s="1" t="e">
        <f>#REF!</f>
        <v>#REF!</v>
      </c>
      <c r="BQC1671" s="1" t="e">
        <f>#REF!</f>
        <v>#REF!</v>
      </c>
      <c r="BQD1671" s="1" t="e">
        <f>#REF!</f>
        <v>#REF!</v>
      </c>
      <c r="BQE1671" s="1" t="e">
        <f>#REF!</f>
        <v>#REF!</v>
      </c>
      <c r="BQF1671" s="1" t="e">
        <f>#REF!</f>
        <v>#REF!</v>
      </c>
      <c r="BQG1671" s="1" t="e">
        <f>#REF!</f>
        <v>#REF!</v>
      </c>
      <c r="BQH1671" s="1" t="e">
        <f>#REF!</f>
        <v>#REF!</v>
      </c>
      <c r="BQI1671" s="1" t="e">
        <f>#REF!</f>
        <v>#REF!</v>
      </c>
      <c r="BQJ1671" s="1" t="e">
        <f>#REF!</f>
        <v>#REF!</v>
      </c>
      <c r="BQK1671" s="1" t="e">
        <f>#REF!</f>
        <v>#REF!</v>
      </c>
      <c r="BQL1671" s="1" t="e">
        <f>#REF!</f>
        <v>#REF!</v>
      </c>
      <c r="BQM1671" s="1" t="e">
        <f>#REF!</f>
        <v>#REF!</v>
      </c>
      <c r="BQN1671" s="1" t="e">
        <f>#REF!</f>
        <v>#REF!</v>
      </c>
      <c r="BQO1671" s="1" t="e">
        <f>#REF!</f>
        <v>#REF!</v>
      </c>
      <c r="BQP1671" s="1" t="e">
        <f>#REF!</f>
        <v>#REF!</v>
      </c>
      <c r="BQQ1671" s="1" t="e">
        <f>#REF!</f>
        <v>#REF!</v>
      </c>
      <c r="BQR1671" s="1" t="e">
        <f>#REF!</f>
        <v>#REF!</v>
      </c>
      <c r="BQS1671" s="1" t="e">
        <f>#REF!</f>
        <v>#REF!</v>
      </c>
      <c r="BQT1671" s="1" t="e">
        <f>#REF!</f>
        <v>#REF!</v>
      </c>
      <c r="BQU1671" s="1" t="e">
        <f>#REF!</f>
        <v>#REF!</v>
      </c>
      <c r="BQV1671" s="1" t="e">
        <f>#REF!</f>
        <v>#REF!</v>
      </c>
      <c r="BQW1671" s="1" t="e">
        <f>#REF!</f>
        <v>#REF!</v>
      </c>
      <c r="BQX1671" s="1" t="e">
        <f>#REF!</f>
        <v>#REF!</v>
      </c>
      <c r="BQY1671" s="1" t="e">
        <f>#REF!</f>
        <v>#REF!</v>
      </c>
      <c r="BQZ1671" s="1" t="e">
        <f>#REF!</f>
        <v>#REF!</v>
      </c>
      <c r="BRA1671" s="1" t="e">
        <f>#REF!</f>
        <v>#REF!</v>
      </c>
      <c r="BRB1671" s="1" t="e">
        <f>#REF!</f>
        <v>#REF!</v>
      </c>
      <c r="BRC1671" s="1" t="e">
        <f>#REF!</f>
        <v>#REF!</v>
      </c>
      <c r="BRD1671" s="1" t="e">
        <f>#REF!</f>
        <v>#REF!</v>
      </c>
      <c r="BRE1671" s="1" t="e">
        <f>#REF!</f>
        <v>#REF!</v>
      </c>
      <c r="BRF1671" s="1" t="e">
        <f>#REF!</f>
        <v>#REF!</v>
      </c>
      <c r="BRG1671" s="1" t="e">
        <f>#REF!</f>
        <v>#REF!</v>
      </c>
      <c r="BRH1671" s="1" t="e">
        <f>#REF!</f>
        <v>#REF!</v>
      </c>
      <c r="BRI1671" s="1" t="e">
        <f>#REF!</f>
        <v>#REF!</v>
      </c>
      <c r="BRJ1671" s="1" t="e">
        <f>#REF!</f>
        <v>#REF!</v>
      </c>
      <c r="BRK1671" s="1" t="e">
        <f>#REF!</f>
        <v>#REF!</v>
      </c>
      <c r="BRL1671" s="1" t="e">
        <f>#REF!</f>
        <v>#REF!</v>
      </c>
      <c r="BRM1671" s="1" t="e">
        <f>#REF!</f>
        <v>#REF!</v>
      </c>
      <c r="BRN1671" s="1" t="e">
        <f>#REF!</f>
        <v>#REF!</v>
      </c>
      <c r="BRO1671" s="1" t="e">
        <f>#REF!</f>
        <v>#REF!</v>
      </c>
      <c r="BRP1671" s="1" t="e">
        <f>#REF!</f>
        <v>#REF!</v>
      </c>
      <c r="BRQ1671" s="1" t="e">
        <f>#REF!</f>
        <v>#REF!</v>
      </c>
      <c r="BRR1671" s="1" t="e">
        <f>#REF!</f>
        <v>#REF!</v>
      </c>
      <c r="BRS1671" s="1" t="e">
        <f>#REF!</f>
        <v>#REF!</v>
      </c>
      <c r="BRT1671" s="1" t="e">
        <f>#REF!</f>
        <v>#REF!</v>
      </c>
      <c r="BRU1671" s="1" t="e">
        <f>#REF!</f>
        <v>#REF!</v>
      </c>
      <c r="BRV1671" s="1" t="e">
        <f>#REF!</f>
        <v>#REF!</v>
      </c>
      <c r="BRW1671" s="1" t="e">
        <f>#REF!</f>
        <v>#REF!</v>
      </c>
      <c r="BRX1671" s="1" t="e">
        <f>#REF!</f>
        <v>#REF!</v>
      </c>
      <c r="BRY1671" s="1" t="e">
        <f>#REF!</f>
        <v>#REF!</v>
      </c>
      <c r="BRZ1671" s="1" t="e">
        <f>#REF!</f>
        <v>#REF!</v>
      </c>
      <c r="BSA1671" s="1" t="e">
        <f>#REF!</f>
        <v>#REF!</v>
      </c>
      <c r="BSB1671" s="1" t="e">
        <f>#REF!</f>
        <v>#REF!</v>
      </c>
      <c r="BSC1671" s="1" t="e">
        <f>#REF!</f>
        <v>#REF!</v>
      </c>
      <c r="BSD1671" s="1" t="e">
        <f>#REF!</f>
        <v>#REF!</v>
      </c>
      <c r="BSE1671" s="1" t="e">
        <f>#REF!</f>
        <v>#REF!</v>
      </c>
      <c r="BSF1671" s="1" t="e">
        <f>#REF!</f>
        <v>#REF!</v>
      </c>
      <c r="BSG1671" s="1" t="e">
        <f>#REF!</f>
        <v>#REF!</v>
      </c>
      <c r="BSH1671" s="1" t="e">
        <f>#REF!</f>
        <v>#REF!</v>
      </c>
      <c r="BSI1671" s="1" t="e">
        <f>#REF!</f>
        <v>#REF!</v>
      </c>
      <c r="BSJ1671" s="1" t="e">
        <f>#REF!</f>
        <v>#REF!</v>
      </c>
      <c r="BSK1671" s="1" t="e">
        <f>#REF!</f>
        <v>#REF!</v>
      </c>
      <c r="BSL1671" s="1" t="e">
        <f>#REF!</f>
        <v>#REF!</v>
      </c>
      <c r="BSM1671" s="1" t="e">
        <f>#REF!</f>
        <v>#REF!</v>
      </c>
      <c r="BSN1671" s="1" t="e">
        <f>#REF!</f>
        <v>#REF!</v>
      </c>
      <c r="BSO1671" s="1" t="e">
        <f>#REF!</f>
        <v>#REF!</v>
      </c>
      <c r="BSP1671" s="1" t="e">
        <f>#REF!</f>
        <v>#REF!</v>
      </c>
      <c r="BSQ1671" s="1" t="e">
        <f>#REF!</f>
        <v>#REF!</v>
      </c>
      <c r="BSR1671" s="1" t="e">
        <f>#REF!</f>
        <v>#REF!</v>
      </c>
      <c r="BSS1671" s="1" t="e">
        <f>#REF!</f>
        <v>#REF!</v>
      </c>
      <c r="BST1671" s="1" t="e">
        <f>#REF!</f>
        <v>#REF!</v>
      </c>
      <c r="BSU1671" s="1" t="e">
        <f>#REF!</f>
        <v>#REF!</v>
      </c>
      <c r="BSV1671" s="1" t="e">
        <f>#REF!</f>
        <v>#REF!</v>
      </c>
      <c r="BSW1671" s="1" t="e">
        <f>#REF!</f>
        <v>#REF!</v>
      </c>
      <c r="BSX1671" s="1" t="e">
        <f>#REF!</f>
        <v>#REF!</v>
      </c>
      <c r="BSY1671" s="1" t="e">
        <f>#REF!</f>
        <v>#REF!</v>
      </c>
      <c r="BSZ1671" s="1" t="e">
        <f>#REF!</f>
        <v>#REF!</v>
      </c>
      <c r="BTA1671" s="1" t="e">
        <f>#REF!</f>
        <v>#REF!</v>
      </c>
      <c r="BTB1671" s="1" t="e">
        <f>#REF!</f>
        <v>#REF!</v>
      </c>
      <c r="BTC1671" s="1" t="e">
        <f>#REF!</f>
        <v>#REF!</v>
      </c>
      <c r="BTD1671" s="1" t="e">
        <f>#REF!</f>
        <v>#REF!</v>
      </c>
      <c r="BTE1671" s="1" t="e">
        <f>#REF!</f>
        <v>#REF!</v>
      </c>
      <c r="BTF1671" s="1" t="e">
        <f>#REF!</f>
        <v>#REF!</v>
      </c>
      <c r="BTG1671" s="1" t="e">
        <f>#REF!</f>
        <v>#REF!</v>
      </c>
      <c r="BTH1671" s="1" t="e">
        <f>#REF!</f>
        <v>#REF!</v>
      </c>
      <c r="BTI1671" s="1" t="e">
        <f>#REF!</f>
        <v>#REF!</v>
      </c>
      <c r="BTJ1671" s="1" t="e">
        <f>#REF!</f>
        <v>#REF!</v>
      </c>
      <c r="BTK1671" s="1" t="e">
        <f>#REF!</f>
        <v>#REF!</v>
      </c>
      <c r="BTL1671" s="1" t="e">
        <f>#REF!</f>
        <v>#REF!</v>
      </c>
      <c r="BTM1671" s="1" t="e">
        <f>#REF!</f>
        <v>#REF!</v>
      </c>
      <c r="BTN1671" s="1" t="e">
        <f>#REF!</f>
        <v>#REF!</v>
      </c>
      <c r="BTO1671" s="1" t="e">
        <f>#REF!</f>
        <v>#REF!</v>
      </c>
      <c r="BTP1671" s="1" t="e">
        <f>#REF!</f>
        <v>#REF!</v>
      </c>
      <c r="BTQ1671" s="1" t="e">
        <f>#REF!</f>
        <v>#REF!</v>
      </c>
      <c r="BTR1671" s="1" t="e">
        <f>#REF!</f>
        <v>#REF!</v>
      </c>
      <c r="BTS1671" s="1" t="e">
        <f>#REF!</f>
        <v>#REF!</v>
      </c>
      <c r="BTT1671" s="1" t="e">
        <f>#REF!</f>
        <v>#REF!</v>
      </c>
      <c r="BTU1671" s="1" t="e">
        <f>#REF!</f>
        <v>#REF!</v>
      </c>
      <c r="BTV1671" s="1" t="e">
        <f>#REF!</f>
        <v>#REF!</v>
      </c>
      <c r="BTW1671" s="1" t="e">
        <f>#REF!</f>
        <v>#REF!</v>
      </c>
      <c r="BTX1671" s="1" t="e">
        <f>#REF!</f>
        <v>#REF!</v>
      </c>
      <c r="BTY1671" s="1" t="e">
        <f>#REF!</f>
        <v>#REF!</v>
      </c>
      <c r="BTZ1671" s="1" t="e">
        <f>#REF!</f>
        <v>#REF!</v>
      </c>
      <c r="BUA1671" s="1" t="e">
        <f>#REF!</f>
        <v>#REF!</v>
      </c>
      <c r="BUB1671" s="1" t="e">
        <f>#REF!</f>
        <v>#REF!</v>
      </c>
      <c r="BUC1671" s="1" t="e">
        <f>#REF!</f>
        <v>#REF!</v>
      </c>
      <c r="BUD1671" s="1" t="e">
        <f>#REF!</f>
        <v>#REF!</v>
      </c>
      <c r="BUE1671" s="1" t="e">
        <f>#REF!</f>
        <v>#REF!</v>
      </c>
      <c r="BUF1671" s="1" t="e">
        <f>#REF!</f>
        <v>#REF!</v>
      </c>
      <c r="BUG1671" s="1" t="e">
        <f>#REF!</f>
        <v>#REF!</v>
      </c>
      <c r="BUH1671" s="1" t="e">
        <f>#REF!</f>
        <v>#REF!</v>
      </c>
      <c r="BUI1671" s="1" t="e">
        <f>#REF!</f>
        <v>#REF!</v>
      </c>
      <c r="BUJ1671" s="1" t="e">
        <f>#REF!</f>
        <v>#REF!</v>
      </c>
      <c r="BUK1671" s="1" t="e">
        <f>#REF!</f>
        <v>#REF!</v>
      </c>
      <c r="BUL1671" s="1" t="e">
        <f>#REF!</f>
        <v>#REF!</v>
      </c>
      <c r="BUM1671" s="1" t="e">
        <f>#REF!</f>
        <v>#REF!</v>
      </c>
      <c r="BUN1671" s="1" t="e">
        <f>#REF!</f>
        <v>#REF!</v>
      </c>
      <c r="BUO1671" s="1" t="e">
        <f>#REF!</f>
        <v>#REF!</v>
      </c>
      <c r="BUP1671" s="1" t="e">
        <f>#REF!</f>
        <v>#REF!</v>
      </c>
      <c r="BUQ1671" s="1" t="e">
        <f>#REF!</f>
        <v>#REF!</v>
      </c>
      <c r="BUR1671" s="1" t="e">
        <f>#REF!</f>
        <v>#REF!</v>
      </c>
      <c r="BUS1671" s="1" t="e">
        <f>#REF!</f>
        <v>#REF!</v>
      </c>
      <c r="BUT1671" s="1" t="e">
        <f>#REF!</f>
        <v>#REF!</v>
      </c>
      <c r="BUU1671" s="1" t="e">
        <f>#REF!</f>
        <v>#REF!</v>
      </c>
      <c r="BUV1671" s="1" t="e">
        <f>#REF!</f>
        <v>#REF!</v>
      </c>
      <c r="BUW1671" s="1" t="e">
        <f>#REF!</f>
        <v>#REF!</v>
      </c>
      <c r="BUX1671" s="1" t="e">
        <f>#REF!</f>
        <v>#REF!</v>
      </c>
      <c r="BUY1671" s="1" t="e">
        <f>#REF!</f>
        <v>#REF!</v>
      </c>
      <c r="BUZ1671" s="1" t="e">
        <f>#REF!</f>
        <v>#REF!</v>
      </c>
      <c r="BVA1671" s="1" t="e">
        <f>#REF!</f>
        <v>#REF!</v>
      </c>
      <c r="BVB1671" s="1" t="e">
        <f>#REF!</f>
        <v>#REF!</v>
      </c>
      <c r="BVC1671" s="1" t="e">
        <f>#REF!</f>
        <v>#REF!</v>
      </c>
      <c r="BVD1671" s="1" t="e">
        <f>#REF!</f>
        <v>#REF!</v>
      </c>
      <c r="BVE1671" s="1" t="e">
        <f>#REF!</f>
        <v>#REF!</v>
      </c>
      <c r="BVF1671" s="1" t="e">
        <f>#REF!</f>
        <v>#REF!</v>
      </c>
      <c r="BVG1671" s="1" t="e">
        <f>#REF!</f>
        <v>#REF!</v>
      </c>
      <c r="BVH1671" s="1" t="e">
        <f>#REF!</f>
        <v>#REF!</v>
      </c>
      <c r="BVI1671" s="1" t="e">
        <f>#REF!</f>
        <v>#REF!</v>
      </c>
      <c r="BVJ1671" s="1" t="e">
        <f>#REF!</f>
        <v>#REF!</v>
      </c>
      <c r="BVK1671" s="1" t="e">
        <f>#REF!</f>
        <v>#REF!</v>
      </c>
      <c r="BVL1671" s="1" t="e">
        <f>#REF!</f>
        <v>#REF!</v>
      </c>
      <c r="BVM1671" s="1" t="e">
        <f>#REF!</f>
        <v>#REF!</v>
      </c>
      <c r="BVN1671" s="1" t="e">
        <f>#REF!</f>
        <v>#REF!</v>
      </c>
      <c r="BVO1671" s="1" t="e">
        <f>#REF!</f>
        <v>#REF!</v>
      </c>
      <c r="BVP1671" s="1" t="e">
        <f>#REF!</f>
        <v>#REF!</v>
      </c>
      <c r="BVQ1671" s="1" t="e">
        <f>#REF!</f>
        <v>#REF!</v>
      </c>
      <c r="BVR1671" s="1" t="e">
        <f>#REF!</f>
        <v>#REF!</v>
      </c>
      <c r="BVS1671" s="1" t="e">
        <f>#REF!</f>
        <v>#REF!</v>
      </c>
      <c r="BVT1671" s="1" t="e">
        <f>#REF!</f>
        <v>#REF!</v>
      </c>
      <c r="BVU1671" s="1" t="e">
        <f>#REF!</f>
        <v>#REF!</v>
      </c>
      <c r="BVV1671" s="1" t="e">
        <f>#REF!</f>
        <v>#REF!</v>
      </c>
      <c r="BVW1671" s="1" t="e">
        <f>#REF!</f>
        <v>#REF!</v>
      </c>
      <c r="BVX1671" s="1" t="e">
        <f>#REF!</f>
        <v>#REF!</v>
      </c>
      <c r="BVY1671" s="1" t="e">
        <f>#REF!</f>
        <v>#REF!</v>
      </c>
      <c r="BVZ1671" s="1" t="e">
        <f>#REF!</f>
        <v>#REF!</v>
      </c>
      <c r="BWA1671" s="1" t="e">
        <f>#REF!</f>
        <v>#REF!</v>
      </c>
      <c r="BWB1671" s="1" t="e">
        <f>#REF!</f>
        <v>#REF!</v>
      </c>
      <c r="BWC1671" s="1" t="e">
        <f>#REF!</f>
        <v>#REF!</v>
      </c>
      <c r="BWD1671" s="1" t="e">
        <f>#REF!</f>
        <v>#REF!</v>
      </c>
      <c r="BWE1671" s="1" t="e">
        <f>#REF!</f>
        <v>#REF!</v>
      </c>
      <c r="BWF1671" s="1" t="e">
        <f>#REF!</f>
        <v>#REF!</v>
      </c>
      <c r="BWG1671" s="1" t="e">
        <f>#REF!</f>
        <v>#REF!</v>
      </c>
      <c r="BWH1671" s="1" t="e">
        <f>#REF!</f>
        <v>#REF!</v>
      </c>
      <c r="BWI1671" s="1" t="e">
        <f>#REF!</f>
        <v>#REF!</v>
      </c>
      <c r="BWJ1671" s="1" t="e">
        <f>#REF!</f>
        <v>#REF!</v>
      </c>
      <c r="BWK1671" s="1" t="e">
        <f>#REF!</f>
        <v>#REF!</v>
      </c>
      <c r="BWL1671" s="1" t="e">
        <f>#REF!</f>
        <v>#REF!</v>
      </c>
      <c r="BWM1671" s="1" t="e">
        <f>#REF!</f>
        <v>#REF!</v>
      </c>
      <c r="BWN1671" s="1" t="e">
        <f>#REF!</f>
        <v>#REF!</v>
      </c>
      <c r="BWO1671" s="1" t="e">
        <f>#REF!</f>
        <v>#REF!</v>
      </c>
      <c r="BWP1671" s="1" t="e">
        <f>#REF!</f>
        <v>#REF!</v>
      </c>
      <c r="BWQ1671" s="1" t="e">
        <f>#REF!</f>
        <v>#REF!</v>
      </c>
      <c r="BWR1671" s="1" t="e">
        <f>#REF!</f>
        <v>#REF!</v>
      </c>
      <c r="BWS1671" s="1" t="e">
        <f>#REF!</f>
        <v>#REF!</v>
      </c>
      <c r="BWT1671" s="1" t="e">
        <f>#REF!</f>
        <v>#REF!</v>
      </c>
      <c r="BWU1671" s="1" t="e">
        <f>#REF!</f>
        <v>#REF!</v>
      </c>
      <c r="BWV1671" s="1" t="e">
        <f>#REF!</f>
        <v>#REF!</v>
      </c>
      <c r="BWW1671" s="1" t="e">
        <f>#REF!</f>
        <v>#REF!</v>
      </c>
      <c r="BWX1671" s="1" t="e">
        <f>#REF!</f>
        <v>#REF!</v>
      </c>
      <c r="BWY1671" s="1" t="e">
        <f>#REF!</f>
        <v>#REF!</v>
      </c>
      <c r="BWZ1671" s="1" t="e">
        <f>#REF!</f>
        <v>#REF!</v>
      </c>
      <c r="BXA1671" s="1" t="e">
        <f>#REF!</f>
        <v>#REF!</v>
      </c>
      <c r="BXB1671" s="1" t="e">
        <f>#REF!</f>
        <v>#REF!</v>
      </c>
      <c r="BXC1671" s="1" t="e">
        <f>#REF!</f>
        <v>#REF!</v>
      </c>
      <c r="BXD1671" s="1" t="e">
        <f>#REF!</f>
        <v>#REF!</v>
      </c>
      <c r="BXE1671" s="1" t="e">
        <f>#REF!</f>
        <v>#REF!</v>
      </c>
      <c r="BXF1671" s="1" t="e">
        <f>#REF!</f>
        <v>#REF!</v>
      </c>
      <c r="BXG1671" s="1" t="e">
        <f>#REF!</f>
        <v>#REF!</v>
      </c>
      <c r="BXH1671" s="1" t="e">
        <f>#REF!</f>
        <v>#REF!</v>
      </c>
      <c r="BXI1671" s="1" t="e">
        <f>#REF!</f>
        <v>#REF!</v>
      </c>
      <c r="BXJ1671" s="1" t="e">
        <f>#REF!</f>
        <v>#REF!</v>
      </c>
      <c r="BXK1671" s="1" t="e">
        <f>#REF!</f>
        <v>#REF!</v>
      </c>
      <c r="BXL1671" s="1" t="e">
        <f>#REF!</f>
        <v>#REF!</v>
      </c>
      <c r="BXM1671" s="1" t="e">
        <f>#REF!</f>
        <v>#REF!</v>
      </c>
      <c r="BXN1671" s="1" t="e">
        <f>#REF!</f>
        <v>#REF!</v>
      </c>
      <c r="BXO1671" s="1" t="e">
        <f>#REF!</f>
        <v>#REF!</v>
      </c>
      <c r="BXP1671" s="1" t="e">
        <f>#REF!</f>
        <v>#REF!</v>
      </c>
      <c r="BXQ1671" s="1" t="e">
        <f>#REF!</f>
        <v>#REF!</v>
      </c>
      <c r="BXR1671" s="1" t="e">
        <f>#REF!</f>
        <v>#REF!</v>
      </c>
      <c r="BXS1671" s="1" t="e">
        <f>#REF!</f>
        <v>#REF!</v>
      </c>
      <c r="BXT1671" s="1" t="e">
        <f>#REF!</f>
        <v>#REF!</v>
      </c>
      <c r="BXU1671" s="1" t="e">
        <f>#REF!</f>
        <v>#REF!</v>
      </c>
      <c r="BXV1671" s="1" t="e">
        <f>#REF!</f>
        <v>#REF!</v>
      </c>
      <c r="BXW1671" s="1" t="e">
        <f>#REF!</f>
        <v>#REF!</v>
      </c>
      <c r="BXX1671" s="1" t="e">
        <f>#REF!</f>
        <v>#REF!</v>
      </c>
      <c r="BXY1671" s="1" t="e">
        <f>#REF!</f>
        <v>#REF!</v>
      </c>
      <c r="BXZ1671" s="1" t="e">
        <f>#REF!</f>
        <v>#REF!</v>
      </c>
      <c r="BYA1671" s="1" t="e">
        <f>#REF!</f>
        <v>#REF!</v>
      </c>
      <c r="BYB1671" s="1" t="e">
        <f>#REF!</f>
        <v>#REF!</v>
      </c>
      <c r="BYC1671" s="1" t="e">
        <f>#REF!</f>
        <v>#REF!</v>
      </c>
      <c r="BYD1671" s="1" t="e">
        <f>#REF!</f>
        <v>#REF!</v>
      </c>
      <c r="BYE1671" s="1" t="e">
        <f>#REF!</f>
        <v>#REF!</v>
      </c>
      <c r="BYF1671" s="1" t="e">
        <f>#REF!</f>
        <v>#REF!</v>
      </c>
      <c r="BYG1671" s="1" t="e">
        <f>#REF!</f>
        <v>#REF!</v>
      </c>
      <c r="BYH1671" s="1" t="e">
        <f>#REF!</f>
        <v>#REF!</v>
      </c>
      <c r="BYI1671" s="1" t="e">
        <f>#REF!</f>
        <v>#REF!</v>
      </c>
      <c r="BYJ1671" s="1" t="e">
        <f>#REF!</f>
        <v>#REF!</v>
      </c>
      <c r="BYK1671" s="1" t="e">
        <f>#REF!</f>
        <v>#REF!</v>
      </c>
      <c r="BYL1671" s="1" t="e">
        <f>#REF!</f>
        <v>#REF!</v>
      </c>
      <c r="BYM1671" s="1" t="e">
        <f>#REF!</f>
        <v>#REF!</v>
      </c>
      <c r="BYN1671" s="1" t="e">
        <f>#REF!</f>
        <v>#REF!</v>
      </c>
      <c r="BYO1671" s="1" t="e">
        <f>#REF!</f>
        <v>#REF!</v>
      </c>
      <c r="BYP1671" s="1" t="e">
        <f>#REF!</f>
        <v>#REF!</v>
      </c>
      <c r="BYQ1671" s="1" t="e">
        <f>#REF!</f>
        <v>#REF!</v>
      </c>
      <c r="BYR1671" s="1" t="e">
        <f>#REF!</f>
        <v>#REF!</v>
      </c>
      <c r="BYS1671" s="1" t="e">
        <f>#REF!</f>
        <v>#REF!</v>
      </c>
      <c r="BYT1671" s="1" t="e">
        <f>#REF!</f>
        <v>#REF!</v>
      </c>
      <c r="BYU1671" s="1" t="e">
        <f>#REF!</f>
        <v>#REF!</v>
      </c>
      <c r="BYV1671" s="1" t="e">
        <f>#REF!</f>
        <v>#REF!</v>
      </c>
      <c r="BYW1671" s="1" t="e">
        <f>#REF!</f>
        <v>#REF!</v>
      </c>
      <c r="BYX1671" s="1" t="e">
        <f>#REF!</f>
        <v>#REF!</v>
      </c>
      <c r="BYY1671" s="1" t="e">
        <f>#REF!</f>
        <v>#REF!</v>
      </c>
      <c r="BYZ1671" s="1" t="e">
        <f>#REF!</f>
        <v>#REF!</v>
      </c>
      <c r="BZA1671" s="1" t="e">
        <f>#REF!</f>
        <v>#REF!</v>
      </c>
      <c r="BZB1671" s="1" t="e">
        <f>#REF!</f>
        <v>#REF!</v>
      </c>
      <c r="BZC1671" s="1" t="e">
        <f>#REF!</f>
        <v>#REF!</v>
      </c>
      <c r="BZD1671" s="1" t="e">
        <f>#REF!</f>
        <v>#REF!</v>
      </c>
      <c r="BZE1671" s="1" t="e">
        <f>#REF!</f>
        <v>#REF!</v>
      </c>
      <c r="BZF1671" s="1" t="e">
        <f>#REF!</f>
        <v>#REF!</v>
      </c>
      <c r="BZG1671" s="1" t="e">
        <f>#REF!</f>
        <v>#REF!</v>
      </c>
      <c r="BZH1671" s="1" t="e">
        <f>#REF!</f>
        <v>#REF!</v>
      </c>
      <c r="BZI1671" s="1" t="e">
        <f>#REF!</f>
        <v>#REF!</v>
      </c>
      <c r="BZJ1671" s="1" t="e">
        <f>#REF!</f>
        <v>#REF!</v>
      </c>
      <c r="BZK1671" s="1" t="e">
        <f>#REF!</f>
        <v>#REF!</v>
      </c>
      <c r="BZL1671" s="1" t="e">
        <f>#REF!</f>
        <v>#REF!</v>
      </c>
      <c r="BZM1671" s="1" t="e">
        <f>#REF!</f>
        <v>#REF!</v>
      </c>
      <c r="BZN1671" s="1" t="e">
        <f>#REF!</f>
        <v>#REF!</v>
      </c>
      <c r="BZO1671" s="1" t="e">
        <f>#REF!</f>
        <v>#REF!</v>
      </c>
      <c r="BZP1671" s="1" t="e">
        <f>#REF!</f>
        <v>#REF!</v>
      </c>
      <c r="BZQ1671" s="1" t="e">
        <f>#REF!</f>
        <v>#REF!</v>
      </c>
      <c r="BZR1671" s="1" t="e">
        <f>#REF!</f>
        <v>#REF!</v>
      </c>
      <c r="BZS1671" s="1" t="e">
        <f>#REF!</f>
        <v>#REF!</v>
      </c>
      <c r="BZT1671" s="1" t="e">
        <f>#REF!</f>
        <v>#REF!</v>
      </c>
      <c r="BZU1671" s="1" t="e">
        <f>#REF!</f>
        <v>#REF!</v>
      </c>
      <c r="BZV1671" s="1" t="e">
        <f>#REF!</f>
        <v>#REF!</v>
      </c>
      <c r="BZW1671" s="1" t="e">
        <f>#REF!</f>
        <v>#REF!</v>
      </c>
      <c r="BZX1671" s="1" t="e">
        <f>#REF!</f>
        <v>#REF!</v>
      </c>
      <c r="BZY1671" s="1" t="e">
        <f>#REF!</f>
        <v>#REF!</v>
      </c>
      <c r="BZZ1671" s="1" t="e">
        <f>#REF!</f>
        <v>#REF!</v>
      </c>
      <c r="CAA1671" s="1" t="e">
        <f>#REF!</f>
        <v>#REF!</v>
      </c>
      <c r="CAB1671" s="1" t="e">
        <f>#REF!</f>
        <v>#REF!</v>
      </c>
      <c r="CAC1671" s="1" t="e">
        <f>#REF!</f>
        <v>#REF!</v>
      </c>
      <c r="CAD1671" s="1" t="e">
        <f>#REF!</f>
        <v>#REF!</v>
      </c>
      <c r="CAE1671" s="1" t="e">
        <f>#REF!</f>
        <v>#REF!</v>
      </c>
      <c r="CAF1671" s="1" t="e">
        <f>#REF!</f>
        <v>#REF!</v>
      </c>
      <c r="CAG1671" s="1" t="e">
        <f>#REF!</f>
        <v>#REF!</v>
      </c>
      <c r="CAH1671" s="1" t="e">
        <f>#REF!</f>
        <v>#REF!</v>
      </c>
      <c r="CAI1671" s="1" t="e">
        <f>#REF!</f>
        <v>#REF!</v>
      </c>
      <c r="CAJ1671" s="1" t="e">
        <f>#REF!</f>
        <v>#REF!</v>
      </c>
      <c r="CAK1671" s="1" t="e">
        <f>#REF!</f>
        <v>#REF!</v>
      </c>
      <c r="CAL1671" s="1" t="e">
        <f>#REF!</f>
        <v>#REF!</v>
      </c>
      <c r="CAM1671" s="1" t="e">
        <f>#REF!</f>
        <v>#REF!</v>
      </c>
      <c r="CAN1671" s="1" t="e">
        <f>#REF!</f>
        <v>#REF!</v>
      </c>
      <c r="CAO1671" s="1" t="e">
        <f>#REF!</f>
        <v>#REF!</v>
      </c>
      <c r="CAP1671" s="1" t="e">
        <f>#REF!</f>
        <v>#REF!</v>
      </c>
      <c r="CAQ1671" s="1" t="e">
        <f>#REF!</f>
        <v>#REF!</v>
      </c>
      <c r="CAR1671" s="1" t="e">
        <f>#REF!</f>
        <v>#REF!</v>
      </c>
      <c r="CAS1671" s="1" t="e">
        <f>#REF!</f>
        <v>#REF!</v>
      </c>
      <c r="CAT1671" s="1" t="e">
        <f>#REF!</f>
        <v>#REF!</v>
      </c>
      <c r="CAU1671" s="1" t="e">
        <f>#REF!</f>
        <v>#REF!</v>
      </c>
      <c r="CAV1671" s="1" t="e">
        <f>#REF!</f>
        <v>#REF!</v>
      </c>
      <c r="CAW1671" s="1" t="e">
        <f>#REF!</f>
        <v>#REF!</v>
      </c>
      <c r="CAX1671" s="1" t="e">
        <f>#REF!</f>
        <v>#REF!</v>
      </c>
      <c r="CAY1671" s="1" t="e">
        <f>#REF!</f>
        <v>#REF!</v>
      </c>
      <c r="CAZ1671" s="1" t="e">
        <f>#REF!</f>
        <v>#REF!</v>
      </c>
      <c r="CBA1671" s="1" t="e">
        <f>#REF!</f>
        <v>#REF!</v>
      </c>
      <c r="CBB1671" s="1" t="e">
        <f>#REF!</f>
        <v>#REF!</v>
      </c>
      <c r="CBC1671" s="1" t="e">
        <f>#REF!</f>
        <v>#REF!</v>
      </c>
      <c r="CBD1671" s="1" t="e">
        <f>#REF!</f>
        <v>#REF!</v>
      </c>
      <c r="CBE1671" s="1" t="e">
        <f>#REF!</f>
        <v>#REF!</v>
      </c>
      <c r="CBF1671" s="1" t="e">
        <f>#REF!</f>
        <v>#REF!</v>
      </c>
      <c r="CBG1671" s="1" t="e">
        <f>#REF!</f>
        <v>#REF!</v>
      </c>
      <c r="CBH1671" s="1" t="e">
        <f>#REF!</f>
        <v>#REF!</v>
      </c>
      <c r="CBI1671" s="1" t="e">
        <f>#REF!</f>
        <v>#REF!</v>
      </c>
      <c r="CBJ1671" s="1" t="e">
        <f>#REF!</f>
        <v>#REF!</v>
      </c>
      <c r="CBK1671" s="1" t="e">
        <f>#REF!</f>
        <v>#REF!</v>
      </c>
      <c r="CBL1671" s="1" t="e">
        <f>#REF!</f>
        <v>#REF!</v>
      </c>
      <c r="CBM1671" s="1" t="e">
        <f>#REF!</f>
        <v>#REF!</v>
      </c>
      <c r="CBN1671" s="1" t="e">
        <f>#REF!</f>
        <v>#REF!</v>
      </c>
      <c r="CBO1671" s="1" t="e">
        <f>#REF!</f>
        <v>#REF!</v>
      </c>
      <c r="CBP1671" s="1" t="e">
        <f>#REF!</f>
        <v>#REF!</v>
      </c>
      <c r="CBQ1671" s="1" t="e">
        <f>#REF!</f>
        <v>#REF!</v>
      </c>
      <c r="CBR1671" s="1" t="e">
        <f>#REF!</f>
        <v>#REF!</v>
      </c>
      <c r="CBS1671" s="1" t="e">
        <f>#REF!</f>
        <v>#REF!</v>
      </c>
      <c r="CBT1671" s="1" t="e">
        <f>#REF!</f>
        <v>#REF!</v>
      </c>
      <c r="CBU1671" s="1" t="e">
        <f>#REF!</f>
        <v>#REF!</v>
      </c>
      <c r="CBV1671" s="1" t="e">
        <f>#REF!</f>
        <v>#REF!</v>
      </c>
      <c r="CBW1671" s="1" t="e">
        <f>#REF!</f>
        <v>#REF!</v>
      </c>
      <c r="CBX1671" s="1" t="e">
        <f>#REF!</f>
        <v>#REF!</v>
      </c>
      <c r="CBY1671" s="1" t="e">
        <f>#REF!</f>
        <v>#REF!</v>
      </c>
      <c r="CBZ1671" s="1" t="e">
        <f>#REF!</f>
        <v>#REF!</v>
      </c>
      <c r="CCA1671" s="1" t="e">
        <f>#REF!</f>
        <v>#REF!</v>
      </c>
      <c r="CCB1671" s="1" t="e">
        <f>#REF!</f>
        <v>#REF!</v>
      </c>
      <c r="CCC1671" s="1" t="e">
        <f>#REF!</f>
        <v>#REF!</v>
      </c>
      <c r="CCD1671" s="1" t="e">
        <f>#REF!</f>
        <v>#REF!</v>
      </c>
      <c r="CCE1671" s="1" t="e">
        <f>#REF!</f>
        <v>#REF!</v>
      </c>
      <c r="CCF1671" s="1" t="e">
        <f>#REF!</f>
        <v>#REF!</v>
      </c>
      <c r="CCG1671" s="1" t="e">
        <f>#REF!</f>
        <v>#REF!</v>
      </c>
      <c r="CCH1671" s="1" t="e">
        <f>#REF!</f>
        <v>#REF!</v>
      </c>
      <c r="CCI1671" s="1" t="e">
        <f>#REF!</f>
        <v>#REF!</v>
      </c>
      <c r="CCJ1671" s="1" t="e">
        <f>#REF!</f>
        <v>#REF!</v>
      </c>
      <c r="CCK1671" s="1" t="e">
        <f>#REF!</f>
        <v>#REF!</v>
      </c>
      <c r="CCL1671" s="1" t="e">
        <f>#REF!</f>
        <v>#REF!</v>
      </c>
      <c r="CCM1671" s="1" t="e">
        <f>#REF!</f>
        <v>#REF!</v>
      </c>
      <c r="CCN1671" s="1" t="e">
        <f>#REF!</f>
        <v>#REF!</v>
      </c>
      <c r="CCO1671" s="1" t="e">
        <f>#REF!</f>
        <v>#REF!</v>
      </c>
      <c r="CCP1671" s="1" t="e">
        <f>#REF!</f>
        <v>#REF!</v>
      </c>
      <c r="CCQ1671" s="1" t="e">
        <f>#REF!</f>
        <v>#REF!</v>
      </c>
      <c r="CCR1671" s="1" t="e">
        <f>#REF!</f>
        <v>#REF!</v>
      </c>
      <c r="CCS1671" s="1" t="e">
        <f>#REF!</f>
        <v>#REF!</v>
      </c>
      <c r="CCT1671" s="1" t="e">
        <f>#REF!</f>
        <v>#REF!</v>
      </c>
      <c r="CCU1671" s="1" t="e">
        <f>#REF!</f>
        <v>#REF!</v>
      </c>
      <c r="CCV1671" s="1" t="e">
        <f>#REF!</f>
        <v>#REF!</v>
      </c>
      <c r="CCW1671" s="1" t="e">
        <f>#REF!</f>
        <v>#REF!</v>
      </c>
      <c r="CCX1671" s="1" t="e">
        <f>#REF!</f>
        <v>#REF!</v>
      </c>
      <c r="CCY1671" s="1" t="e">
        <f>#REF!</f>
        <v>#REF!</v>
      </c>
      <c r="CCZ1671" s="1" t="e">
        <f>#REF!</f>
        <v>#REF!</v>
      </c>
      <c r="CDA1671" s="1" t="e">
        <f>#REF!</f>
        <v>#REF!</v>
      </c>
      <c r="CDB1671" s="1" t="e">
        <f>#REF!</f>
        <v>#REF!</v>
      </c>
      <c r="CDC1671" s="1" t="e">
        <f>#REF!</f>
        <v>#REF!</v>
      </c>
      <c r="CDD1671" s="1" t="e">
        <f>#REF!</f>
        <v>#REF!</v>
      </c>
      <c r="CDE1671" s="1" t="e">
        <f>#REF!</f>
        <v>#REF!</v>
      </c>
      <c r="CDF1671" s="1" t="e">
        <f>#REF!</f>
        <v>#REF!</v>
      </c>
      <c r="CDG1671" s="1" t="e">
        <f>#REF!</f>
        <v>#REF!</v>
      </c>
      <c r="CDH1671" s="1" t="e">
        <f>#REF!</f>
        <v>#REF!</v>
      </c>
      <c r="CDI1671" s="1" t="e">
        <f>#REF!</f>
        <v>#REF!</v>
      </c>
      <c r="CDJ1671" s="1" t="e">
        <f>#REF!</f>
        <v>#REF!</v>
      </c>
      <c r="CDK1671" s="1" t="e">
        <f>#REF!</f>
        <v>#REF!</v>
      </c>
      <c r="CDL1671" s="1" t="e">
        <f>#REF!</f>
        <v>#REF!</v>
      </c>
      <c r="CDM1671" s="1" t="e">
        <f>#REF!</f>
        <v>#REF!</v>
      </c>
      <c r="CDN1671" s="1" t="e">
        <f>#REF!</f>
        <v>#REF!</v>
      </c>
      <c r="CDO1671" s="1" t="e">
        <f>#REF!</f>
        <v>#REF!</v>
      </c>
      <c r="CDP1671" s="1" t="e">
        <f>#REF!</f>
        <v>#REF!</v>
      </c>
      <c r="CDQ1671" s="1" t="e">
        <f>#REF!</f>
        <v>#REF!</v>
      </c>
      <c r="CDR1671" s="1" t="e">
        <f>#REF!</f>
        <v>#REF!</v>
      </c>
      <c r="CDS1671" s="1" t="e">
        <f>#REF!</f>
        <v>#REF!</v>
      </c>
      <c r="CDT1671" s="1" t="e">
        <f>#REF!</f>
        <v>#REF!</v>
      </c>
      <c r="CDU1671" s="1" t="e">
        <f>#REF!</f>
        <v>#REF!</v>
      </c>
      <c r="CDV1671" s="1" t="e">
        <f>#REF!</f>
        <v>#REF!</v>
      </c>
      <c r="CDW1671" s="1" t="e">
        <f>#REF!</f>
        <v>#REF!</v>
      </c>
      <c r="CDX1671" s="1" t="e">
        <f>#REF!</f>
        <v>#REF!</v>
      </c>
      <c r="CDY1671" s="1" t="e">
        <f>#REF!</f>
        <v>#REF!</v>
      </c>
      <c r="CDZ1671" s="1" t="e">
        <f>#REF!</f>
        <v>#REF!</v>
      </c>
      <c r="CEA1671" s="1" t="e">
        <f>#REF!</f>
        <v>#REF!</v>
      </c>
      <c r="CEB1671" s="1" t="e">
        <f>#REF!</f>
        <v>#REF!</v>
      </c>
      <c r="CEC1671" s="1" t="e">
        <f>#REF!</f>
        <v>#REF!</v>
      </c>
      <c r="CED1671" s="1" t="e">
        <f>#REF!</f>
        <v>#REF!</v>
      </c>
      <c r="CEE1671" s="1" t="e">
        <f>#REF!</f>
        <v>#REF!</v>
      </c>
      <c r="CEF1671" s="1" t="e">
        <f>#REF!</f>
        <v>#REF!</v>
      </c>
      <c r="CEG1671" s="1" t="e">
        <f>#REF!</f>
        <v>#REF!</v>
      </c>
      <c r="CEH1671" s="1" t="e">
        <f>#REF!</f>
        <v>#REF!</v>
      </c>
      <c r="CEI1671" s="1" t="e">
        <f>#REF!</f>
        <v>#REF!</v>
      </c>
      <c r="CEJ1671" s="1" t="e">
        <f>#REF!</f>
        <v>#REF!</v>
      </c>
      <c r="CEK1671" s="1" t="e">
        <f>#REF!</f>
        <v>#REF!</v>
      </c>
      <c r="CEL1671" s="1" t="e">
        <f>#REF!</f>
        <v>#REF!</v>
      </c>
      <c r="CEM1671" s="1" t="e">
        <f>#REF!</f>
        <v>#REF!</v>
      </c>
      <c r="CEN1671" s="1" t="e">
        <f>#REF!</f>
        <v>#REF!</v>
      </c>
      <c r="CEO1671" s="1" t="e">
        <f>#REF!</f>
        <v>#REF!</v>
      </c>
      <c r="CEP1671" s="1" t="e">
        <f>#REF!</f>
        <v>#REF!</v>
      </c>
      <c r="CEQ1671" s="1" t="e">
        <f>#REF!</f>
        <v>#REF!</v>
      </c>
      <c r="CER1671" s="1" t="e">
        <f>#REF!</f>
        <v>#REF!</v>
      </c>
      <c r="CES1671" s="1" t="e">
        <f>#REF!</f>
        <v>#REF!</v>
      </c>
      <c r="CET1671" s="1" t="e">
        <f>#REF!</f>
        <v>#REF!</v>
      </c>
      <c r="CEU1671" s="1" t="e">
        <f>#REF!</f>
        <v>#REF!</v>
      </c>
      <c r="CEV1671" s="1" t="e">
        <f>#REF!</f>
        <v>#REF!</v>
      </c>
      <c r="CEW1671" s="1" t="e">
        <f>#REF!</f>
        <v>#REF!</v>
      </c>
      <c r="CEX1671" s="1" t="e">
        <f>#REF!</f>
        <v>#REF!</v>
      </c>
      <c r="CEY1671" s="1" t="e">
        <f>#REF!</f>
        <v>#REF!</v>
      </c>
      <c r="CEZ1671" s="1" t="e">
        <f>#REF!</f>
        <v>#REF!</v>
      </c>
      <c r="CFA1671" s="1" t="e">
        <f>#REF!</f>
        <v>#REF!</v>
      </c>
      <c r="CFB1671" s="1" t="e">
        <f>#REF!</f>
        <v>#REF!</v>
      </c>
      <c r="CFC1671" s="1" t="e">
        <f>#REF!</f>
        <v>#REF!</v>
      </c>
      <c r="CFD1671" s="1" t="e">
        <f>#REF!</f>
        <v>#REF!</v>
      </c>
      <c r="CFE1671" s="1" t="e">
        <f>#REF!</f>
        <v>#REF!</v>
      </c>
      <c r="CFF1671" s="1" t="e">
        <f>#REF!</f>
        <v>#REF!</v>
      </c>
      <c r="CFG1671" s="1" t="e">
        <f>#REF!</f>
        <v>#REF!</v>
      </c>
      <c r="CFH1671" s="1" t="e">
        <f>#REF!</f>
        <v>#REF!</v>
      </c>
      <c r="CFI1671" s="1" t="e">
        <f>#REF!</f>
        <v>#REF!</v>
      </c>
      <c r="CFJ1671" s="1" t="e">
        <f>#REF!</f>
        <v>#REF!</v>
      </c>
      <c r="CFK1671" s="1" t="e">
        <f>#REF!</f>
        <v>#REF!</v>
      </c>
      <c r="CFL1671" s="1" t="e">
        <f>#REF!</f>
        <v>#REF!</v>
      </c>
      <c r="CFM1671" s="1" t="e">
        <f>#REF!</f>
        <v>#REF!</v>
      </c>
      <c r="CFN1671" s="1" t="e">
        <f>#REF!</f>
        <v>#REF!</v>
      </c>
      <c r="CFO1671" s="1" t="e">
        <f>#REF!</f>
        <v>#REF!</v>
      </c>
      <c r="CFP1671" s="1" t="e">
        <f>#REF!</f>
        <v>#REF!</v>
      </c>
      <c r="CFQ1671" s="1" t="e">
        <f>#REF!</f>
        <v>#REF!</v>
      </c>
      <c r="CFR1671" s="1" t="e">
        <f>#REF!</f>
        <v>#REF!</v>
      </c>
      <c r="CFS1671" s="1" t="e">
        <f>#REF!</f>
        <v>#REF!</v>
      </c>
      <c r="CFT1671" s="1" t="e">
        <f>#REF!</f>
        <v>#REF!</v>
      </c>
      <c r="CFU1671" s="1" t="e">
        <f>#REF!</f>
        <v>#REF!</v>
      </c>
      <c r="CFV1671" s="1" t="e">
        <f>#REF!</f>
        <v>#REF!</v>
      </c>
      <c r="CFW1671" s="1" t="e">
        <f>#REF!</f>
        <v>#REF!</v>
      </c>
      <c r="CFX1671" s="1" t="e">
        <f>#REF!</f>
        <v>#REF!</v>
      </c>
      <c r="CFY1671" s="1" t="e">
        <f>#REF!</f>
        <v>#REF!</v>
      </c>
      <c r="CFZ1671" s="1" t="e">
        <f>#REF!</f>
        <v>#REF!</v>
      </c>
      <c r="CGA1671" s="1" t="e">
        <f>#REF!</f>
        <v>#REF!</v>
      </c>
      <c r="CGB1671" s="1" t="e">
        <f>#REF!</f>
        <v>#REF!</v>
      </c>
      <c r="CGC1671" s="1" t="e">
        <f>#REF!</f>
        <v>#REF!</v>
      </c>
      <c r="CGD1671" s="1" t="e">
        <f>#REF!</f>
        <v>#REF!</v>
      </c>
      <c r="CGE1671" s="1" t="e">
        <f>#REF!</f>
        <v>#REF!</v>
      </c>
      <c r="CGF1671" s="1" t="e">
        <f>#REF!</f>
        <v>#REF!</v>
      </c>
      <c r="CGG1671" s="1" t="e">
        <f>#REF!</f>
        <v>#REF!</v>
      </c>
      <c r="CGH1671" s="1" t="e">
        <f>#REF!</f>
        <v>#REF!</v>
      </c>
      <c r="CGI1671" s="1" t="e">
        <f>#REF!</f>
        <v>#REF!</v>
      </c>
      <c r="CGJ1671" s="1" t="e">
        <f>#REF!</f>
        <v>#REF!</v>
      </c>
      <c r="CGK1671" s="1" t="e">
        <f>#REF!</f>
        <v>#REF!</v>
      </c>
      <c r="CGL1671" s="1" t="e">
        <f>#REF!</f>
        <v>#REF!</v>
      </c>
      <c r="CGM1671" s="1" t="e">
        <f>#REF!</f>
        <v>#REF!</v>
      </c>
      <c r="CGN1671" s="1" t="e">
        <f>#REF!</f>
        <v>#REF!</v>
      </c>
      <c r="CGO1671" s="1" t="e">
        <f>#REF!</f>
        <v>#REF!</v>
      </c>
      <c r="CGP1671" s="1" t="e">
        <f>#REF!</f>
        <v>#REF!</v>
      </c>
      <c r="CGQ1671" s="1" t="e">
        <f>#REF!</f>
        <v>#REF!</v>
      </c>
      <c r="CGR1671" s="1" t="e">
        <f>#REF!</f>
        <v>#REF!</v>
      </c>
      <c r="CGS1671" s="1" t="e">
        <f>#REF!</f>
        <v>#REF!</v>
      </c>
      <c r="CGT1671" s="1" t="e">
        <f>#REF!</f>
        <v>#REF!</v>
      </c>
      <c r="CGU1671" s="1" t="e">
        <f>#REF!</f>
        <v>#REF!</v>
      </c>
      <c r="CGV1671" s="1" t="e">
        <f>#REF!</f>
        <v>#REF!</v>
      </c>
      <c r="CGW1671" s="1" t="e">
        <f>#REF!</f>
        <v>#REF!</v>
      </c>
      <c r="CGX1671" s="1" t="e">
        <f>#REF!</f>
        <v>#REF!</v>
      </c>
      <c r="CGY1671" s="1" t="e">
        <f>#REF!</f>
        <v>#REF!</v>
      </c>
      <c r="CGZ1671" s="1" t="e">
        <f>#REF!</f>
        <v>#REF!</v>
      </c>
      <c r="CHA1671" s="1" t="e">
        <f>#REF!</f>
        <v>#REF!</v>
      </c>
      <c r="CHB1671" s="1" t="e">
        <f>#REF!</f>
        <v>#REF!</v>
      </c>
      <c r="CHC1671" s="1" t="e">
        <f>#REF!</f>
        <v>#REF!</v>
      </c>
      <c r="CHD1671" s="1" t="e">
        <f>#REF!</f>
        <v>#REF!</v>
      </c>
      <c r="CHE1671" s="1" t="e">
        <f>#REF!</f>
        <v>#REF!</v>
      </c>
      <c r="CHF1671" s="1" t="e">
        <f>#REF!</f>
        <v>#REF!</v>
      </c>
      <c r="CHG1671" s="1" t="e">
        <f>#REF!</f>
        <v>#REF!</v>
      </c>
      <c r="CHH1671" s="1" t="e">
        <f>#REF!</f>
        <v>#REF!</v>
      </c>
      <c r="CHI1671" s="1" t="e">
        <f>#REF!</f>
        <v>#REF!</v>
      </c>
      <c r="CHJ1671" s="1" t="e">
        <f>#REF!</f>
        <v>#REF!</v>
      </c>
      <c r="CHK1671" s="1" t="e">
        <f>#REF!</f>
        <v>#REF!</v>
      </c>
      <c r="CHL1671" s="1" t="e">
        <f>#REF!</f>
        <v>#REF!</v>
      </c>
      <c r="CHM1671" s="1" t="e">
        <f>#REF!</f>
        <v>#REF!</v>
      </c>
      <c r="CHN1671" s="1" t="e">
        <f>#REF!</f>
        <v>#REF!</v>
      </c>
      <c r="CHO1671" s="1" t="e">
        <f>#REF!</f>
        <v>#REF!</v>
      </c>
      <c r="CHP1671" s="1" t="e">
        <f>#REF!</f>
        <v>#REF!</v>
      </c>
      <c r="CHQ1671" s="1" t="e">
        <f>#REF!</f>
        <v>#REF!</v>
      </c>
      <c r="CHR1671" s="1" t="e">
        <f>#REF!</f>
        <v>#REF!</v>
      </c>
      <c r="CHS1671" s="1" t="e">
        <f>#REF!</f>
        <v>#REF!</v>
      </c>
      <c r="CHT1671" s="1" t="e">
        <f>#REF!</f>
        <v>#REF!</v>
      </c>
      <c r="CHU1671" s="1" t="e">
        <f>#REF!</f>
        <v>#REF!</v>
      </c>
      <c r="CHV1671" s="1" t="e">
        <f>#REF!</f>
        <v>#REF!</v>
      </c>
      <c r="CHW1671" s="1" t="e">
        <f>#REF!</f>
        <v>#REF!</v>
      </c>
      <c r="CHX1671" s="1" t="e">
        <f>#REF!</f>
        <v>#REF!</v>
      </c>
      <c r="CHY1671" s="1" t="e">
        <f>#REF!</f>
        <v>#REF!</v>
      </c>
      <c r="CHZ1671" s="1" t="e">
        <f>#REF!</f>
        <v>#REF!</v>
      </c>
      <c r="CIA1671" s="1" t="e">
        <f>#REF!</f>
        <v>#REF!</v>
      </c>
      <c r="CIB1671" s="1" t="e">
        <f>#REF!</f>
        <v>#REF!</v>
      </c>
      <c r="CIC1671" s="1" t="e">
        <f>#REF!</f>
        <v>#REF!</v>
      </c>
      <c r="CID1671" s="1" t="e">
        <f>#REF!</f>
        <v>#REF!</v>
      </c>
      <c r="CIE1671" s="1" t="e">
        <f>#REF!</f>
        <v>#REF!</v>
      </c>
      <c r="CIF1671" s="1" t="e">
        <f>#REF!</f>
        <v>#REF!</v>
      </c>
      <c r="CIG1671" s="1" t="e">
        <f>#REF!</f>
        <v>#REF!</v>
      </c>
      <c r="CIH1671" s="1" t="e">
        <f>#REF!</f>
        <v>#REF!</v>
      </c>
      <c r="CII1671" s="1" t="e">
        <f>#REF!</f>
        <v>#REF!</v>
      </c>
      <c r="CIJ1671" s="1" t="e">
        <f>#REF!</f>
        <v>#REF!</v>
      </c>
      <c r="CIK1671" s="1" t="e">
        <f>#REF!</f>
        <v>#REF!</v>
      </c>
      <c r="CIL1671" s="1" t="e">
        <f>#REF!</f>
        <v>#REF!</v>
      </c>
      <c r="CIM1671" s="1" t="e">
        <f>#REF!</f>
        <v>#REF!</v>
      </c>
      <c r="CIN1671" s="1" t="e">
        <f>#REF!</f>
        <v>#REF!</v>
      </c>
      <c r="CIO1671" s="1" t="e">
        <f>#REF!</f>
        <v>#REF!</v>
      </c>
      <c r="CIP1671" s="1" t="e">
        <f>#REF!</f>
        <v>#REF!</v>
      </c>
      <c r="CIQ1671" s="1" t="e">
        <f>#REF!</f>
        <v>#REF!</v>
      </c>
      <c r="CIR1671" s="1" t="e">
        <f>#REF!</f>
        <v>#REF!</v>
      </c>
      <c r="CIS1671" s="1" t="e">
        <f>#REF!</f>
        <v>#REF!</v>
      </c>
      <c r="CIT1671" s="1" t="e">
        <f>#REF!</f>
        <v>#REF!</v>
      </c>
      <c r="CIU1671" s="1" t="e">
        <f>#REF!</f>
        <v>#REF!</v>
      </c>
      <c r="CIV1671" s="1" t="e">
        <f>#REF!</f>
        <v>#REF!</v>
      </c>
      <c r="CIW1671" s="1" t="e">
        <f>#REF!</f>
        <v>#REF!</v>
      </c>
      <c r="CIX1671" s="1" t="e">
        <f>#REF!</f>
        <v>#REF!</v>
      </c>
      <c r="CIY1671" s="1" t="e">
        <f>#REF!</f>
        <v>#REF!</v>
      </c>
      <c r="CIZ1671" s="1" t="e">
        <f>#REF!</f>
        <v>#REF!</v>
      </c>
      <c r="CJA1671" s="1" t="e">
        <f>#REF!</f>
        <v>#REF!</v>
      </c>
      <c r="CJB1671" s="1" t="e">
        <f>#REF!</f>
        <v>#REF!</v>
      </c>
      <c r="CJC1671" s="1" t="e">
        <f>#REF!</f>
        <v>#REF!</v>
      </c>
      <c r="CJD1671" s="1" t="e">
        <f>#REF!</f>
        <v>#REF!</v>
      </c>
      <c r="CJE1671" s="1" t="e">
        <f>#REF!</f>
        <v>#REF!</v>
      </c>
      <c r="CJF1671" s="1" t="e">
        <f>#REF!</f>
        <v>#REF!</v>
      </c>
      <c r="CJG1671" s="1" t="e">
        <f>#REF!</f>
        <v>#REF!</v>
      </c>
      <c r="CJH1671" s="1" t="e">
        <f>#REF!</f>
        <v>#REF!</v>
      </c>
      <c r="CJI1671" s="1" t="e">
        <f>#REF!</f>
        <v>#REF!</v>
      </c>
      <c r="CJJ1671" s="1" t="e">
        <f>#REF!</f>
        <v>#REF!</v>
      </c>
      <c r="CJK1671" s="1" t="e">
        <f>#REF!</f>
        <v>#REF!</v>
      </c>
      <c r="CJL1671" s="1" t="e">
        <f>#REF!</f>
        <v>#REF!</v>
      </c>
      <c r="CJM1671" s="1" t="e">
        <f>#REF!</f>
        <v>#REF!</v>
      </c>
      <c r="CJN1671" s="1" t="e">
        <f>#REF!</f>
        <v>#REF!</v>
      </c>
      <c r="CJO1671" s="1" t="e">
        <f>#REF!</f>
        <v>#REF!</v>
      </c>
      <c r="CJP1671" s="1" t="e">
        <f>#REF!</f>
        <v>#REF!</v>
      </c>
      <c r="CJQ1671" s="1" t="e">
        <f>#REF!</f>
        <v>#REF!</v>
      </c>
      <c r="CJR1671" s="1" t="e">
        <f>#REF!</f>
        <v>#REF!</v>
      </c>
      <c r="CJS1671" s="1" t="e">
        <f>#REF!</f>
        <v>#REF!</v>
      </c>
      <c r="CJT1671" s="1" t="e">
        <f>#REF!</f>
        <v>#REF!</v>
      </c>
      <c r="CJU1671" s="1" t="e">
        <f>#REF!</f>
        <v>#REF!</v>
      </c>
      <c r="CJV1671" s="1" t="e">
        <f>#REF!</f>
        <v>#REF!</v>
      </c>
      <c r="CJW1671" s="1" t="e">
        <f>#REF!</f>
        <v>#REF!</v>
      </c>
      <c r="CJX1671" s="1" t="e">
        <f>#REF!</f>
        <v>#REF!</v>
      </c>
      <c r="CJY1671" s="1" t="e">
        <f>#REF!</f>
        <v>#REF!</v>
      </c>
      <c r="CJZ1671" s="1" t="e">
        <f>#REF!</f>
        <v>#REF!</v>
      </c>
      <c r="CKA1671" s="1" t="e">
        <f>#REF!</f>
        <v>#REF!</v>
      </c>
      <c r="CKB1671" s="1" t="e">
        <f>#REF!</f>
        <v>#REF!</v>
      </c>
      <c r="CKC1671" s="1" t="e">
        <f>#REF!</f>
        <v>#REF!</v>
      </c>
      <c r="CKD1671" s="1" t="e">
        <f>#REF!</f>
        <v>#REF!</v>
      </c>
      <c r="CKE1671" s="1" t="e">
        <f>#REF!</f>
        <v>#REF!</v>
      </c>
      <c r="CKF1671" s="1" t="e">
        <f>#REF!</f>
        <v>#REF!</v>
      </c>
      <c r="CKG1671" s="1" t="e">
        <f>#REF!</f>
        <v>#REF!</v>
      </c>
      <c r="CKH1671" s="1" t="e">
        <f>#REF!</f>
        <v>#REF!</v>
      </c>
      <c r="CKI1671" s="1" t="e">
        <f>#REF!</f>
        <v>#REF!</v>
      </c>
      <c r="CKJ1671" s="1" t="e">
        <f>#REF!</f>
        <v>#REF!</v>
      </c>
      <c r="CKK1671" s="1" t="e">
        <f>#REF!</f>
        <v>#REF!</v>
      </c>
      <c r="CKL1671" s="1" t="e">
        <f>#REF!</f>
        <v>#REF!</v>
      </c>
      <c r="CKM1671" s="1" t="e">
        <f>#REF!</f>
        <v>#REF!</v>
      </c>
      <c r="CKN1671" s="1" t="e">
        <f>#REF!</f>
        <v>#REF!</v>
      </c>
      <c r="CKO1671" s="1" t="e">
        <f>#REF!</f>
        <v>#REF!</v>
      </c>
      <c r="CKP1671" s="1" t="e">
        <f>#REF!</f>
        <v>#REF!</v>
      </c>
      <c r="CKQ1671" s="1" t="e">
        <f>#REF!</f>
        <v>#REF!</v>
      </c>
      <c r="CKR1671" s="1" t="e">
        <f>#REF!</f>
        <v>#REF!</v>
      </c>
      <c r="CKS1671" s="1" t="e">
        <f>#REF!</f>
        <v>#REF!</v>
      </c>
      <c r="CKT1671" s="1" t="e">
        <f>#REF!</f>
        <v>#REF!</v>
      </c>
      <c r="CKU1671" s="1" t="e">
        <f>#REF!</f>
        <v>#REF!</v>
      </c>
      <c r="CKV1671" s="1" t="e">
        <f>#REF!</f>
        <v>#REF!</v>
      </c>
      <c r="CKW1671" s="1" t="e">
        <f>#REF!</f>
        <v>#REF!</v>
      </c>
      <c r="CKX1671" s="1" t="e">
        <f>#REF!</f>
        <v>#REF!</v>
      </c>
      <c r="CKY1671" s="1" t="e">
        <f>#REF!</f>
        <v>#REF!</v>
      </c>
      <c r="CKZ1671" s="1" t="e">
        <f>#REF!</f>
        <v>#REF!</v>
      </c>
      <c r="CLA1671" s="1" t="e">
        <f>#REF!</f>
        <v>#REF!</v>
      </c>
      <c r="CLB1671" s="1" t="e">
        <f>#REF!</f>
        <v>#REF!</v>
      </c>
      <c r="CLC1671" s="1" t="e">
        <f>#REF!</f>
        <v>#REF!</v>
      </c>
      <c r="CLD1671" s="1" t="e">
        <f>#REF!</f>
        <v>#REF!</v>
      </c>
      <c r="CLE1671" s="1" t="e">
        <f>#REF!</f>
        <v>#REF!</v>
      </c>
      <c r="CLF1671" s="1" t="e">
        <f>#REF!</f>
        <v>#REF!</v>
      </c>
      <c r="CLG1671" s="1" t="e">
        <f>#REF!</f>
        <v>#REF!</v>
      </c>
      <c r="CLH1671" s="1" t="e">
        <f>#REF!</f>
        <v>#REF!</v>
      </c>
      <c r="CLI1671" s="1" t="e">
        <f>#REF!</f>
        <v>#REF!</v>
      </c>
      <c r="CLJ1671" s="1" t="e">
        <f>#REF!</f>
        <v>#REF!</v>
      </c>
      <c r="CLK1671" s="1" t="e">
        <f>#REF!</f>
        <v>#REF!</v>
      </c>
      <c r="CLL1671" s="1" t="e">
        <f>#REF!</f>
        <v>#REF!</v>
      </c>
      <c r="CLM1671" s="1" t="e">
        <f>#REF!</f>
        <v>#REF!</v>
      </c>
      <c r="CLN1671" s="1" t="e">
        <f>#REF!</f>
        <v>#REF!</v>
      </c>
      <c r="CLO1671" s="1" t="e">
        <f>#REF!</f>
        <v>#REF!</v>
      </c>
      <c r="CLP1671" s="1" t="e">
        <f>#REF!</f>
        <v>#REF!</v>
      </c>
      <c r="CLQ1671" s="1" t="e">
        <f>#REF!</f>
        <v>#REF!</v>
      </c>
      <c r="CLR1671" s="1" t="e">
        <f>#REF!</f>
        <v>#REF!</v>
      </c>
      <c r="CLS1671" s="1" t="e">
        <f>#REF!</f>
        <v>#REF!</v>
      </c>
      <c r="CLT1671" s="1" t="e">
        <f>#REF!</f>
        <v>#REF!</v>
      </c>
      <c r="CLU1671" s="1" t="e">
        <f>#REF!</f>
        <v>#REF!</v>
      </c>
      <c r="CLV1671" s="1" t="e">
        <f>#REF!</f>
        <v>#REF!</v>
      </c>
      <c r="CLW1671" s="1" t="e">
        <f>#REF!</f>
        <v>#REF!</v>
      </c>
      <c r="CLX1671" s="1" t="e">
        <f>#REF!</f>
        <v>#REF!</v>
      </c>
      <c r="CLY1671" s="1" t="e">
        <f>#REF!</f>
        <v>#REF!</v>
      </c>
      <c r="CLZ1671" s="1" t="e">
        <f>#REF!</f>
        <v>#REF!</v>
      </c>
      <c r="CMA1671" s="1" t="e">
        <f>#REF!</f>
        <v>#REF!</v>
      </c>
      <c r="CMB1671" s="1" t="e">
        <f>#REF!</f>
        <v>#REF!</v>
      </c>
      <c r="CMC1671" s="1" t="e">
        <f>#REF!</f>
        <v>#REF!</v>
      </c>
      <c r="CMD1671" s="1" t="e">
        <f>#REF!</f>
        <v>#REF!</v>
      </c>
      <c r="CME1671" s="1" t="e">
        <f>#REF!</f>
        <v>#REF!</v>
      </c>
      <c r="CMF1671" s="1" t="e">
        <f>#REF!</f>
        <v>#REF!</v>
      </c>
      <c r="CMG1671" s="1" t="e">
        <f>#REF!</f>
        <v>#REF!</v>
      </c>
      <c r="CMH1671" s="1" t="e">
        <f>#REF!</f>
        <v>#REF!</v>
      </c>
      <c r="CMI1671" s="1" t="e">
        <f>#REF!</f>
        <v>#REF!</v>
      </c>
      <c r="CMJ1671" s="1" t="e">
        <f>#REF!</f>
        <v>#REF!</v>
      </c>
      <c r="CMK1671" s="1" t="e">
        <f>#REF!</f>
        <v>#REF!</v>
      </c>
      <c r="CML1671" s="1" t="e">
        <f>#REF!</f>
        <v>#REF!</v>
      </c>
      <c r="CMM1671" s="1" t="e">
        <f>#REF!</f>
        <v>#REF!</v>
      </c>
      <c r="CMN1671" s="1" t="e">
        <f>#REF!</f>
        <v>#REF!</v>
      </c>
      <c r="CMO1671" s="1" t="e">
        <f>#REF!</f>
        <v>#REF!</v>
      </c>
      <c r="CMP1671" s="1" t="e">
        <f>#REF!</f>
        <v>#REF!</v>
      </c>
      <c r="CMQ1671" s="1" t="e">
        <f>#REF!</f>
        <v>#REF!</v>
      </c>
      <c r="CMR1671" s="1" t="e">
        <f>#REF!</f>
        <v>#REF!</v>
      </c>
      <c r="CMS1671" s="1" t="e">
        <f>#REF!</f>
        <v>#REF!</v>
      </c>
      <c r="CMT1671" s="1" t="e">
        <f>#REF!</f>
        <v>#REF!</v>
      </c>
      <c r="CMU1671" s="1" t="e">
        <f>#REF!</f>
        <v>#REF!</v>
      </c>
      <c r="CMV1671" s="1" t="e">
        <f>#REF!</f>
        <v>#REF!</v>
      </c>
      <c r="CMW1671" s="1" t="e">
        <f>#REF!</f>
        <v>#REF!</v>
      </c>
      <c r="CMX1671" s="1" t="e">
        <f>#REF!</f>
        <v>#REF!</v>
      </c>
      <c r="CMY1671" s="1" t="e">
        <f>#REF!</f>
        <v>#REF!</v>
      </c>
      <c r="CMZ1671" s="1" t="e">
        <f>#REF!</f>
        <v>#REF!</v>
      </c>
      <c r="CNA1671" s="1" t="e">
        <f>#REF!</f>
        <v>#REF!</v>
      </c>
      <c r="CNB1671" s="1" t="e">
        <f>#REF!</f>
        <v>#REF!</v>
      </c>
      <c r="CNC1671" s="1" t="e">
        <f>#REF!</f>
        <v>#REF!</v>
      </c>
      <c r="CND1671" s="1" t="e">
        <f>#REF!</f>
        <v>#REF!</v>
      </c>
      <c r="CNE1671" s="1" t="e">
        <f>#REF!</f>
        <v>#REF!</v>
      </c>
      <c r="CNF1671" s="1" t="e">
        <f>#REF!</f>
        <v>#REF!</v>
      </c>
      <c r="CNG1671" s="1" t="e">
        <f>#REF!</f>
        <v>#REF!</v>
      </c>
      <c r="CNH1671" s="1" t="e">
        <f>#REF!</f>
        <v>#REF!</v>
      </c>
      <c r="CNI1671" s="1" t="e">
        <f>#REF!</f>
        <v>#REF!</v>
      </c>
      <c r="CNJ1671" s="1" t="e">
        <f>#REF!</f>
        <v>#REF!</v>
      </c>
      <c r="CNK1671" s="1" t="e">
        <f>#REF!</f>
        <v>#REF!</v>
      </c>
      <c r="CNL1671" s="1" t="e">
        <f>#REF!</f>
        <v>#REF!</v>
      </c>
      <c r="CNM1671" s="1" t="e">
        <f>#REF!</f>
        <v>#REF!</v>
      </c>
      <c r="CNN1671" s="1" t="e">
        <f>#REF!</f>
        <v>#REF!</v>
      </c>
      <c r="CNO1671" s="1" t="e">
        <f>#REF!</f>
        <v>#REF!</v>
      </c>
      <c r="CNP1671" s="1" t="e">
        <f>#REF!</f>
        <v>#REF!</v>
      </c>
      <c r="CNQ1671" s="1" t="e">
        <f>#REF!</f>
        <v>#REF!</v>
      </c>
      <c r="CNR1671" s="1" t="e">
        <f>#REF!</f>
        <v>#REF!</v>
      </c>
      <c r="CNS1671" s="1" t="e">
        <f>#REF!</f>
        <v>#REF!</v>
      </c>
      <c r="CNT1671" s="1" t="e">
        <f>#REF!</f>
        <v>#REF!</v>
      </c>
      <c r="CNU1671" s="1" t="e">
        <f>#REF!</f>
        <v>#REF!</v>
      </c>
      <c r="CNV1671" s="1" t="e">
        <f>#REF!</f>
        <v>#REF!</v>
      </c>
      <c r="CNW1671" s="1" t="e">
        <f>#REF!</f>
        <v>#REF!</v>
      </c>
      <c r="CNX1671" s="1" t="e">
        <f>#REF!</f>
        <v>#REF!</v>
      </c>
      <c r="CNY1671" s="1" t="e">
        <f>#REF!</f>
        <v>#REF!</v>
      </c>
      <c r="CNZ1671" s="1" t="e">
        <f>#REF!</f>
        <v>#REF!</v>
      </c>
      <c r="COA1671" s="1" t="e">
        <f>#REF!</f>
        <v>#REF!</v>
      </c>
      <c r="COB1671" s="1" t="e">
        <f>#REF!</f>
        <v>#REF!</v>
      </c>
      <c r="COC1671" s="1" t="e">
        <f>#REF!</f>
        <v>#REF!</v>
      </c>
      <c r="COD1671" s="1" t="e">
        <f>#REF!</f>
        <v>#REF!</v>
      </c>
      <c r="COE1671" s="1" t="e">
        <f>#REF!</f>
        <v>#REF!</v>
      </c>
      <c r="COF1671" s="1" t="e">
        <f>#REF!</f>
        <v>#REF!</v>
      </c>
      <c r="COG1671" s="1" t="e">
        <f>#REF!</f>
        <v>#REF!</v>
      </c>
      <c r="COH1671" s="1" t="e">
        <f>#REF!</f>
        <v>#REF!</v>
      </c>
      <c r="COI1671" s="1" t="e">
        <f>#REF!</f>
        <v>#REF!</v>
      </c>
      <c r="COJ1671" s="1" t="e">
        <f>#REF!</f>
        <v>#REF!</v>
      </c>
      <c r="COK1671" s="1" t="e">
        <f>#REF!</f>
        <v>#REF!</v>
      </c>
      <c r="COL1671" s="1" t="e">
        <f>#REF!</f>
        <v>#REF!</v>
      </c>
      <c r="COM1671" s="1" t="e">
        <f>#REF!</f>
        <v>#REF!</v>
      </c>
      <c r="CON1671" s="1" t="e">
        <f>#REF!</f>
        <v>#REF!</v>
      </c>
      <c r="COO1671" s="1" t="e">
        <f>#REF!</f>
        <v>#REF!</v>
      </c>
      <c r="COP1671" s="1" t="e">
        <f>#REF!</f>
        <v>#REF!</v>
      </c>
      <c r="COQ1671" s="1" t="e">
        <f>#REF!</f>
        <v>#REF!</v>
      </c>
      <c r="COR1671" s="1" t="e">
        <f>#REF!</f>
        <v>#REF!</v>
      </c>
      <c r="COS1671" s="1" t="e">
        <f>#REF!</f>
        <v>#REF!</v>
      </c>
      <c r="COT1671" s="1" t="e">
        <f>#REF!</f>
        <v>#REF!</v>
      </c>
      <c r="COU1671" s="1" t="e">
        <f>#REF!</f>
        <v>#REF!</v>
      </c>
      <c r="COV1671" s="1" t="e">
        <f>#REF!</f>
        <v>#REF!</v>
      </c>
      <c r="COW1671" s="1" t="e">
        <f>#REF!</f>
        <v>#REF!</v>
      </c>
      <c r="COX1671" s="1" t="e">
        <f>#REF!</f>
        <v>#REF!</v>
      </c>
      <c r="COY1671" s="1" t="e">
        <f>#REF!</f>
        <v>#REF!</v>
      </c>
      <c r="COZ1671" s="1" t="e">
        <f>#REF!</f>
        <v>#REF!</v>
      </c>
      <c r="CPA1671" s="1" t="e">
        <f>#REF!</f>
        <v>#REF!</v>
      </c>
      <c r="CPB1671" s="1" t="e">
        <f>#REF!</f>
        <v>#REF!</v>
      </c>
      <c r="CPC1671" s="1" t="e">
        <f>#REF!</f>
        <v>#REF!</v>
      </c>
      <c r="CPD1671" s="1" t="e">
        <f>#REF!</f>
        <v>#REF!</v>
      </c>
      <c r="CPE1671" s="1" t="e">
        <f>#REF!</f>
        <v>#REF!</v>
      </c>
      <c r="CPF1671" s="1" t="e">
        <f>#REF!</f>
        <v>#REF!</v>
      </c>
      <c r="CPG1671" s="1" t="e">
        <f>#REF!</f>
        <v>#REF!</v>
      </c>
      <c r="CPH1671" s="1" t="e">
        <f>#REF!</f>
        <v>#REF!</v>
      </c>
      <c r="CPI1671" s="1" t="e">
        <f>#REF!</f>
        <v>#REF!</v>
      </c>
      <c r="CPJ1671" s="1" t="e">
        <f>#REF!</f>
        <v>#REF!</v>
      </c>
      <c r="CPK1671" s="1" t="e">
        <f>#REF!</f>
        <v>#REF!</v>
      </c>
      <c r="CPL1671" s="1" t="e">
        <f>#REF!</f>
        <v>#REF!</v>
      </c>
      <c r="CPM1671" s="1" t="e">
        <f>#REF!</f>
        <v>#REF!</v>
      </c>
      <c r="CPN1671" s="1" t="e">
        <f>#REF!</f>
        <v>#REF!</v>
      </c>
      <c r="CPO1671" s="1" t="e">
        <f>#REF!</f>
        <v>#REF!</v>
      </c>
      <c r="CPP1671" s="1" t="e">
        <f>#REF!</f>
        <v>#REF!</v>
      </c>
      <c r="CPQ1671" s="1" t="e">
        <f>#REF!</f>
        <v>#REF!</v>
      </c>
      <c r="CPR1671" s="1" t="e">
        <f>#REF!</f>
        <v>#REF!</v>
      </c>
      <c r="CPS1671" s="1" t="e">
        <f>#REF!</f>
        <v>#REF!</v>
      </c>
      <c r="CPT1671" s="1" t="e">
        <f>#REF!</f>
        <v>#REF!</v>
      </c>
      <c r="CPU1671" s="1" t="e">
        <f>#REF!</f>
        <v>#REF!</v>
      </c>
      <c r="CPV1671" s="1" t="e">
        <f>#REF!</f>
        <v>#REF!</v>
      </c>
      <c r="CPW1671" s="1" t="e">
        <f>#REF!</f>
        <v>#REF!</v>
      </c>
      <c r="CPX1671" s="1" t="e">
        <f>#REF!</f>
        <v>#REF!</v>
      </c>
      <c r="CPY1671" s="1" t="e">
        <f>#REF!</f>
        <v>#REF!</v>
      </c>
      <c r="CPZ1671" s="1" t="e">
        <f>#REF!</f>
        <v>#REF!</v>
      </c>
      <c r="CQA1671" s="1" t="e">
        <f>#REF!</f>
        <v>#REF!</v>
      </c>
      <c r="CQB1671" s="1" t="e">
        <f>#REF!</f>
        <v>#REF!</v>
      </c>
      <c r="CQC1671" s="1" t="e">
        <f>#REF!</f>
        <v>#REF!</v>
      </c>
      <c r="CQD1671" s="1" t="e">
        <f>#REF!</f>
        <v>#REF!</v>
      </c>
      <c r="CQE1671" s="1" t="e">
        <f>#REF!</f>
        <v>#REF!</v>
      </c>
      <c r="CQF1671" s="1" t="e">
        <f>#REF!</f>
        <v>#REF!</v>
      </c>
      <c r="CQG1671" s="1" t="e">
        <f>#REF!</f>
        <v>#REF!</v>
      </c>
      <c r="CQH1671" s="1" t="e">
        <f>#REF!</f>
        <v>#REF!</v>
      </c>
      <c r="CQI1671" s="1" t="e">
        <f>#REF!</f>
        <v>#REF!</v>
      </c>
      <c r="CQJ1671" s="1" t="e">
        <f>#REF!</f>
        <v>#REF!</v>
      </c>
      <c r="CQK1671" s="1" t="e">
        <f>#REF!</f>
        <v>#REF!</v>
      </c>
      <c r="CQL1671" s="1" t="e">
        <f>#REF!</f>
        <v>#REF!</v>
      </c>
      <c r="CQM1671" s="1" t="e">
        <f>#REF!</f>
        <v>#REF!</v>
      </c>
      <c r="CQN1671" s="1" t="e">
        <f>#REF!</f>
        <v>#REF!</v>
      </c>
      <c r="CQO1671" s="1" t="e">
        <f>#REF!</f>
        <v>#REF!</v>
      </c>
      <c r="CQP1671" s="1" t="e">
        <f>#REF!</f>
        <v>#REF!</v>
      </c>
      <c r="CQQ1671" s="1" t="e">
        <f>#REF!</f>
        <v>#REF!</v>
      </c>
      <c r="CQR1671" s="1" t="e">
        <f>#REF!</f>
        <v>#REF!</v>
      </c>
      <c r="CQS1671" s="1" t="e">
        <f>#REF!</f>
        <v>#REF!</v>
      </c>
      <c r="CQT1671" s="1" t="e">
        <f>#REF!</f>
        <v>#REF!</v>
      </c>
      <c r="CQU1671" s="1" t="e">
        <f>#REF!</f>
        <v>#REF!</v>
      </c>
      <c r="CQV1671" s="1" t="e">
        <f>#REF!</f>
        <v>#REF!</v>
      </c>
      <c r="CQW1671" s="1" t="e">
        <f>#REF!</f>
        <v>#REF!</v>
      </c>
      <c r="CQX1671" s="1" t="e">
        <f>#REF!</f>
        <v>#REF!</v>
      </c>
      <c r="CQY1671" s="1" t="e">
        <f>#REF!</f>
        <v>#REF!</v>
      </c>
      <c r="CQZ1671" s="1" t="e">
        <f>#REF!</f>
        <v>#REF!</v>
      </c>
      <c r="CRA1671" s="1" t="e">
        <f>#REF!</f>
        <v>#REF!</v>
      </c>
      <c r="CRB1671" s="1" t="e">
        <f>#REF!</f>
        <v>#REF!</v>
      </c>
      <c r="CRC1671" s="1" t="e">
        <f>#REF!</f>
        <v>#REF!</v>
      </c>
      <c r="CRD1671" s="1" t="e">
        <f>#REF!</f>
        <v>#REF!</v>
      </c>
      <c r="CRE1671" s="1" t="e">
        <f>#REF!</f>
        <v>#REF!</v>
      </c>
      <c r="CRF1671" s="1" t="e">
        <f>#REF!</f>
        <v>#REF!</v>
      </c>
      <c r="CRG1671" s="1" t="e">
        <f>#REF!</f>
        <v>#REF!</v>
      </c>
      <c r="CRH1671" s="1" t="e">
        <f>#REF!</f>
        <v>#REF!</v>
      </c>
      <c r="CRI1671" s="1" t="e">
        <f>#REF!</f>
        <v>#REF!</v>
      </c>
      <c r="CRJ1671" s="1" t="e">
        <f>#REF!</f>
        <v>#REF!</v>
      </c>
      <c r="CRK1671" s="1" t="e">
        <f>#REF!</f>
        <v>#REF!</v>
      </c>
      <c r="CRL1671" s="1" t="e">
        <f>#REF!</f>
        <v>#REF!</v>
      </c>
      <c r="CRM1671" s="1" t="e">
        <f>#REF!</f>
        <v>#REF!</v>
      </c>
      <c r="CRN1671" s="1" t="e">
        <f>#REF!</f>
        <v>#REF!</v>
      </c>
      <c r="CRO1671" s="1" t="e">
        <f>#REF!</f>
        <v>#REF!</v>
      </c>
      <c r="CRP1671" s="1" t="e">
        <f>#REF!</f>
        <v>#REF!</v>
      </c>
      <c r="CRQ1671" s="1" t="e">
        <f>#REF!</f>
        <v>#REF!</v>
      </c>
      <c r="CRR1671" s="1" t="e">
        <f>#REF!</f>
        <v>#REF!</v>
      </c>
      <c r="CRS1671" s="1" t="e">
        <f>#REF!</f>
        <v>#REF!</v>
      </c>
      <c r="CRT1671" s="1" t="e">
        <f>#REF!</f>
        <v>#REF!</v>
      </c>
      <c r="CRU1671" s="1" t="e">
        <f>#REF!</f>
        <v>#REF!</v>
      </c>
      <c r="CRV1671" s="1" t="e">
        <f>#REF!</f>
        <v>#REF!</v>
      </c>
      <c r="CRW1671" s="1" t="e">
        <f>#REF!</f>
        <v>#REF!</v>
      </c>
      <c r="CRX1671" s="1" t="e">
        <f>#REF!</f>
        <v>#REF!</v>
      </c>
      <c r="CRY1671" s="1" t="e">
        <f>#REF!</f>
        <v>#REF!</v>
      </c>
      <c r="CRZ1671" s="1" t="e">
        <f>#REF!</f>
        <v>#REF!</v>
      </c>
      <c r="CSA1671" s="1" t="e">
        <f>#REF!</f>
        <v>#REF!</v>
      </c>
      <c r="CSB1671" s="1" t="e">
        <f>#REF!</f>
        <v>#REF!</v>
      </c>
      <c r="CSC1671" s="1" t="e">
        <f>#REF!</f>
        <v>#REF!</v>
      </c>
      <c r="CSD1671" s="1" t="e">
        <f>#REF!</f>
        <v>#REF!</v>
      </c>
      <c r="CSE1671" s="1" t="e">
        <f>#REF!</f>
        <v>#REF!</v>
      </c>
      <c r="CSF1671" s="1" t="e">
        <f>#REF!</f>
        <v>#REF!</v>
      </c>
      <c r="CSG1671" s="1" t="e">
        <f>#REF!</f>
        <v>#REF!</v>
      </c>
      <c r="CSH1671" s="1" t="e">
        <f>#REF!</f>
        <v>#REF!</v>
      </c>
      <c r="CSI1671" s="1" t="e">
        <f>#REF!</f>
        <v>#REF!</v>
      </c>
      <c r="CSJ1671" s="1" t="e">
        <f>#REF!</f>
        <v>#REF!</v>
      </c>
      <c r="CSK1671" s="1" t="e">
        <f>#REF!</f>
        <v>#REF!</v>
      </c>
      <c r="CSL1671" s="1" t="e">
        <f>#REF!</f>
        <v>#REF!</v>
      </c>
      <c r="CSM1671" s="1" t="e">
        <f>#REF!</f>
        <v>#REF!</v>
      </c>
      <c r="CSN1671" s="1" t="e">
        <f>#REF!</f>
        <v>#REF!</v>
      </c>
      <c r="CSO1671" s="1" t="e">
        <f>#REF!</f>
        <v>#REF!</v>
      </c>
      <c r="CSP1671" s="1" t="e">
        <f>#REF!</f>
        <v>#REF!</v>
      </c>
      <c r="CSQ1671" s="1" t="e">
        <f>#REF!</f>
        <v>#REF!</v>
      </c>
      <c r="CSR1671" s="1" t="e">
        <f>#REF!</f>
        <v>#REF!</v>
      </c>
      <c r="CSS1671" s="1" t="e">
        <f>#REF!</f>
        <v>#REF!</v>
      </c>
      <c r="CST1671" s="1" t="e">
        <f>#REF!</f>
        <v>#REF!</v>
      </c>
      <c r="CSU1671" s="1" t="e">
        <f>#REF!</f>
        <v>#REF!</v>
      </c>
      <c r="CSV1671" s="1" t="e">
        <f>#REF!</f>
        <v>#REF!</v>
      </c>
      <c r="CSW1671" s="1" t="e">
        <f>#REF!</f>
        <v>#REF!</v>
      </c>
      <c r="CSX1671" s="1" t="e">
        <f>#REF!</f>
        <v>#REF!</v>
      </c>
      <c r="CSY1671" s="1" t="e">
        <f>#REF!</f>
        <v>#REF!</v>
      </c>
      <c r="CSZ1671" s="1" t="e">
        <f>#REF!</f>
        <v>#REF!</v>
      </c>
      <c r="CTA1671" s="1" t="e">
        <f>#REF!</f>
        <v>#REF!</v>
      </c>
      <c r="CTB1671" s="1" t="e">
        <f>#REF!</f>
        <v>#REF!</v>
      </c>
      <c r="CTC1671" s="1" t="e">
        <f>#REF!</f>
        <v>#REF!</v>
      </c>
      <c r="CTD1671" s="1" t="e">
        <f>#REF!</f>
        <v>#REF!</v>
      </c>
      <c r="CTE1671" s="1" t="e">
        <f>#REF!</f>
        <v>#REF!</v>
      </c>
      <c r="CTF1671" s="1" t="e">
        <f>#REF!</f>
        <v>#REF!</v>
      </c>
      <c r="CTG1671" s="1" t="e">
        <f>#REF!</f>
        <v>#REF!</v>
      </c>
      <c r="CTH1671" s="1" t="e">
        <f>#REF!</f>
        <v>#REF!</v>
      </c>
      <c r="CTI1671" s="1" t="e">
        <f>#REF!</f>
        <v>#REF!</v>
      </c>
      <c r="CTJ1671" s="1" t="e">
        <f>#REF!</f>
        <v>#REF!</v>
      </c>
      <c r="CTK1671" s="1" t="e">
        <f>#REF!</f>
        <v>#REF!</v>
      </c>
      <c r="CTL1671" s="1" t="e">
        <f>#REF!</f>
        <v>#REF!</v>
      </c>
      <c r="CTM1671" s="1" t="e">
        <f>#REF!</f>
        <v>#REF!</v>
      </c>
      <c r="CTN1671" s="1" t="e">
        <f>#REF!</f>
        <v>#REF!</v>
      </c>
      <c r="CTO1671" s="1" t="e">
        <f>#REF!</f>
        <v>#REF!</v>
      </c>
      <c r="CTP1671" s="1" t="e">
        <f>#REF!</f>
        <v>#REF!</v>
      </c>
      <c r="CTQ1671" s="1" t="e">
        <f>#REF!</f>
        <v>#REF!</v>
      </c>
      <c r="CTR1671" s="1" t="e">
        <f>#REF!</f>
        <v>#REF!</v>
      </c>
      <c r="CTS1671" s="1" t="e">
        <f>#REF!</f>
        <v>#REF!</v>
      </c>
      <c r="CTT1671" s="1" t="e">
        <f>#REF!</f>
        <v>#REF!</v>
      </c>
      <c r="CTU1671" s="1" t="e">
        <f>#REF!</f>
        <v>#REF!</v>
      </c>
      <c r="CTV1671" s="1" t="e">
        <f>#REF!</f>
        <v>#REF!</v>
      </c>
      <c r="CTW1671" s="1" t="e">
        <f>#REF!</f>
        <v>#REF!</v>
      </c>
      <c r="CTX1671" s="1" t="e">
        <f>#REF!</f>
        <v>#REF!</v>
      </c>
      <c r="CTY1671" s="1" t="e">
        <f>#REF!</f>
        <v>#REF!</v>
      </c>
      <c r="CTZ1671" s="1" t="e">
        <f>#REF!</f>
        <v>#REF!</v>
      </c>
      <c r="CUA1671" s="1" t="e">
        <f>#REF!</f>
        <v>#REF!</v>
      </c>
      <c r="CUB1671" s="1" t="e">
        <f>#REF!</f>
        <v>#REF!</v>
      </c>
      <c r="CUC1671" s="1" t="e">
        <f>#REF!</f>
        <v>#REF!</v>
      </c>
      <c r="CUD1671" s="1" t="e">
        <f>#REF!</f>
        <v>#REF!</v>
      </c>
      <c r="CUE1671" s="1" t="e">
        <f>#REF!</f>
        <v>#REF!</v>
      </c>
      <c r="CUF1671" s="1" t="e">
        <f>#REF!</f>
        <v>#REF!</v>
      </c>
      <c r="CUG1671" s="1" t="e">
        <f>#REF!</f>
        <v>#REF!</v>
      </c>
      <c r="CUH1671" s="1" t="e">
        <f>#REF!</f>
        <v>#REF!</v>
      </c>
      <c r="CUI1671" s="1" t="e">
        <f>#REF!</f>
        <v>#REF!</v>
      </c>
      <c r="CUJ1671" s="1" t="e">
        <f>#REF!</f>
        <v>#REF!</v>
      </c>
      <c r="CUK1671" s="1" t="e">
        <f>#REF!</f>
        <v>#REF!</v>
      </c>
      <c r="CUL1671" s="1" t="e">
        <f>#REF!</f>
        <v>#REF!</v>
      </c>
      <c r="CUM1671" s="1" t="e">
        <f>#REF!</f>
        <v>#REF!</v>
      </c>
      <c r="CUN1671" s="1" t="e">
        <f>#REF!</f>
        <v>#REF!</v>
      </c>
      <c r="CUO1671" s="1" t="e">
        <f>#REF!</f>
        <v>#REF!</v>
      </c>
      <c r="CUP1671" s="1" t="e">
        <f>#REF!</f>
        <v>#REF!</v>
      </c>
      <c r="CUQ1671" s="1" t="e">
        <f>#REF!</f>
        <v>#REF!</v>
      </c>
      <c r="CUR1671" s="1" t="e">
        <f>#REF!</f>
        <v>#REF!</v>
      </c>
      <c r="CUS1671" s="1" t="e">
        <f>#REF!</f>
        <v>#REF!</v>
      </c>
      <c r="CUT1671" s="1" t="e">
        <f>#REF!</f>
        <v>#REF!</v>
      </c>
      <c r="CUU1671" s="1" t="e">
        <f>#REF!</f>
        <v>#REF!</v>
      </c>
      <c r="CUV1671" s="1" t="e">
        <f>#REF!</f>
        <v>#REF!</v>
      </c>
      <c r="CUW1671" s="1" t="e">
        <f>#REF!</f>
        <v>#REF!</v>
      </c>
      <c r="CUX1671" s="1" t="e">
        <f>#REF!</f>
        <v>#REF!</v>
      </c>
      <c r="CUY1671" s="1" t="e">
        <f>#REF!</f>
        <v>#REF!</v>
      </c>
      <c r="CUZ1671" s="1" t="e">
        <f>#REF!</f>
        <v>#REF!</v>
      </c>
      <c r="CVA1671" s="1" t="e">
        <f>#REF!</f>
        <v>#REF!</v>
      </c>
      <c r="CVB1671" s="1" t="e">
        <f>#REF!</f>
        <v>#REF!</v>
      </c>
      <c r="CVC1671" s="1" t="e">
        <f>#REF!</f>
        <v>#REF!</v>
      </c>
      <c r="CVD1671" s="1" t="e">
        <f>#REF!</f>
        <v>#REF!</v>
      </c>
      <c r="CVE1671" s="1" t="e">
        <f>#REF!</f>
        <v>#REF!</v>
      </c>
      <c r="CVF1671" s="1" t="e">
        <f>#REF!</f>
        <v>#REF!</v>
      </c>
      <c r="CVG1671" s="1" t="e">
        <f>#REF!</f>
        <v>#REF!</v>
      </c>
      <c r="CVH1671" s="1" t="e">
        <f>#REF!</f>
        <v>#REF!</v>
      </c>
      <c r="CVI1671" s="1" t="e">
        <f>#REF!</f>
        <v>#REF!</v>
      </c>
      <c r="CVJ1671" s="1" t="e">
        <f>#REF!</f>
        <v>#REF!</v>
      </c>
      <c r="CVK1671" s="1" t="e">
        <f>#REF!</f>
        <v>#REF!</v>
      </c>
      <c r="CVL1671" s="1" t="e">
        <f>#REF!</f>
        <v>#REF!</v>
      </c>
      <c r="CVM1671" s="1" t="e">
        <f>#REF!</f>
        <v>#REF!</v>
      </c>
      <c r="CVN1671" s="1" t="e">
        <f>#REF!</f>
        <v>#REF!</v>
      </c>
      <c r="CVO1671" s="1" t="e">
        <f>#REF!</f>
        <v>#REF!</v>
      </c>
      <c r="CVP1671" s="1" t="e">
        <f>#REF!</f>
        <v>#REF!</v>
      </c>
      <c r="CVQ1671" s="1" t="e">
        <f>#REF!</f>
        <v>#REF!</v>
      </c>
      <c r="CVR1671" s="1" t="e">
        <f>#REF!</f>
        <v>#REF!</v>
      </c>
      <c r="CVS1671" s="1" t="e">
        <f>#REF!</f>
        <v>#REF!</v>
      </c>
      <c r="CVT1671" s="1" t="e">
        <f>#REF!</f>
        <v>#REF!</v>
      </c>
      <c r="CVU1671" s="1" t="e">
        <f>#REF!</f>
        <v>#REF!</v>
      </c>
      <c r="CVV1671" s="1" t="e">
        <f>#REF!</f>
        <v>#REF!</v>
      </c>
      <c r="CVW1671" s="1" t="e">
        <f>#REF!</f>
        <v>#REF!</v>
      </c>
      <c r="CVX1671" s="1" t="e">
        <f>#REF!</f>
        <v>#REF!</v>
      </c>
      <c r="CVY1671" s="1" t="e">
        <f>#REF!</f>
        <v>#REF!</v>
      </c>
      <c r="CVZ1671" s="1" t="e">
        <f>#REF!</f>
        <v>#REF!</v>
      </c>
      <c r="CWA1671" s="1" t="e">
        <f>#REF!</f>
        <v>#REF!</v>
      </c>
      <c r="CWB1671" s="1" t="e">
        <f>#REF!</f>
        <v>#REF!</v>
      </c>
      <c r="CWC1671" s="1" t="e">
        <f>#REF!</f>
        <v>#REF!</v>
      </c>
      <c r="CWD1671" s="1" t="e">
        <f>#REF!</f>
        <v>#REF!</v>
      </c>
      <c r="CWE1671" s="1" t="e">
        <f>#REF!</f>
        <v>#REF!</v>
      </c>
      <c r="CWF1671" s="1" t="e">
        <f>#REF!</f>
        <v>#REF!</v>
      </c>
      <c r="CWG1671" s="1" t="e">
        <f>#REF!</f>
        <v>#REF!</v>
      </c>
      <c r="CWH1671" s="1" t="e">
        <f>#REF!</f>
        <v>#REF!</v>
      </c>
      <c r="CWI1671" s="1" t="e">
        <f>#REF!</f>
        <v>#REF!</v>
      </c>
      <c r="CWJ1671" s="1" t="e">
        <f>#REF!</f>
        <v>#REF!</v>
      </c>
      <c r="CWK1671" s="1" t="e">
        <f>#REF!</f>
        <v>#REF!</v>
      </c>
      <c r="CWL1671" s="1" t="e">
        <f>#REF!</f>
        <v>#REF!</v>
      </c>
      <c r="CWM1671" s="1" t="e">
        <f>#REF!</f>
        <v>#REF!</v>
      </c>
      <c r="CWN1671" s="1" t="e">
        <f>#REF!</f>
        <v>#REF!</v>
      </c>
      <c r="CWO1671" s="1" t="e">
        <f>#REF!</f>
        <v>#REF!</v>
      </c>
      <c r="CWP1671" s="1" t="e">
        <f>#REF!</f>
        <v>#REF!</v>
      </c>
      <c r="CWQ1671" s="1" t="e">
        <f>#REF!</f>
        <v>#REF!</v>
      </c>
      <c r="CWR1671" s="1" t="e">
        <f>#REF!</f>
        <v>#REF!</v>
      </c>
      <c r="CWS1671" s="1" t="e">
        <f>#REF!</f>
        <v>#REF!</v>
      </c>
      <c r="CWT1671" s="1" t="e">
        <f>#REF!</f>
        <v>#REF!</v>
      </c>
      <c r="CWU1671" s="1" t="e">
        <f>#REF!</f>
        <v>#REF!</v>
      </c>
      <c r="CWV1671" s="1" t="e">
        <f>#REF!</f>
        <v>#REF!</v>
      </c>
      <c r="CWW1671" s="1" t="e">
        <f>#REF!</f>
        <v>#REF!</v>
      </c>
      <c r="CWX1671" s="1" t="e">
        <f>#REF!</f>
        <v>#REF!</v>
      </c>
      <c r="CWY1671" s="1" t="e">
        <f>#REF!</f>
        <v>#REF!</v>
      </c>
      <c r="CWZ1671" s="1" t="e">
        <f>#REF!</f>
        <v>#REF!</v>
      </c>
      <c r="CXA1671" s="1" t="e">
        <f>#REF!</f>
        <v>#REF!</v>
      </c>
      <c r="CXB1671" s="1" t="e">
        <f>#REF!</f>
        <v>#REF!</v>
      </c>
      <c r="CXC1671" s="1" t="e">
        <f>#REF!</f>
        <v>#REF!</v>
      </c>
      <c r="CXD1671" s="1" t="e">
        <f>#REF!</f>
        <v>#REF!</v>
      </c>
      <c r="CXE1671" s="1" t="e">
        <f>#REF!</f>
        <v>#REF!</v>
      </c>
      <c r="CXF1671" s="1" t="e">
        <f>#REF!</f>
        <v>#REF!</v>
      </c>
      <c r="CXG1671" s="1" t="e">
        <f>#REF!</f>
        <v>#REF!</v>
      </c>
      <c r="CXH1671" s="1" t="e">
        <f>#REF!</f>
        <v>#REF!</v>
      </c>
      <c r="CXI1671" s="1" t="e">
        <f>#REF!</f>
        <v>#REF!</v>
      </c>
      <c r="CXJ1671" s="1" t="e">
        <f>#REF!</f>
        <v>#REF!</v>
      </c>
      <c r="CXK1671" s="1" t="e">
        <f>#REF!</f>
        <v>#REF!</v>
      </c>
      <c r="CXL1671" s="1" t="e">
        <f>#REF!</f>
        <v>#REF!</v>
      </c>
      <c r="CXM1671" s="1" t="e">
        <f>#REF!</f>
        <v>#REF!</v>
      </c>
      <c r="CXN1671" s="1" t="e">
        <f>#REF!</f>
        <v>#REF!</v>
      </c>
      <c r="CXO1671" s="1" t="e">
        <f>#REF!</f>
        <v>#REF!</v>
      </c>
      <c r="CXP1671" s="1" t="e">
        <f>#REF!</f>
        <v>#REF!</v>
      </c>
      <c r="CXQ1671" s="1" t="e">
        <f>#REF!</f>
        <v>#REF!</v>
      </c>
      <c r="CXR1671" s="1" t="e">
        <f>#REF!</f>
        <v>#REF!</v>
      </c>
      <c r="CXS1671" s="1" t="e">
        <f>#REF!</f>
        <v>#REF!</v>
      </c>
      <c r="CXT1671" s="1" t="e">
        <f>#REF!</f>
        <v>#REF!</v>
      </c>
      <c r="CXU1671" s="1" t="e">
        <f>#REF!</f>
        <v>#REF!</v>
      </c>
      <c r="CXV1671" s="1" t="e">
        <f>#REF!</f>
        <v>#REF!</v>
      </c>
      <c r="CXW1671" s="1" t="e">
        <f>#REF!</f>
        <v>#REF!</v>
      </c>
      <c r="CXX1671" s="1" t="e">
        <f>#REF!</f>
        <v>#REF!</v>
      </c>
      <c r="CXY1671" s="1" t="e">
        <f>#REF!</f>
        <v>#REF!</v>
      </c>
      <c r="CXZ1671" s="1" t="e">
        <f>#REF!</f>
        <v>#REF!</v>
      </c>
      <c r="CYA1671" s="1" t="e">
        <f>#REF!</f>
        <v>#REF!</v>
      </c>
      <c r="CYB1671" s="1" t="e">
        <f>#REF!</f>
        <v>#REF!</v>
      </c>
      <c r="CYC1671" s="1" t="e">
        <f>#REF!</f>
        <v>#REF!</v>
      </c>
      <c r="CYD1671" s="1" t="e">
        <f>#REF!</f>
        <v>#REF!</v>
      </c>
      <c r="CYE1671" s="1" t="e">
        <f>#REF!</f>
        <v>#REF!</v>
      </c>
      <c r="CYF1671" s="1" t="e">
        <f>#REF!</f>
        <v>#REF!</v>
      </c>
      <c r="CYG1671" s="1" t="e">
        <f>#REF!</f>
        <v>#REF!</v>
      </c>
      <c r="CYH1671" s="1" t="e">
        <f>#REF!</f>
        <v>#REF!</v>
      </c>
      <c r="CYI1671" s="1" t="e">
        <f>#REF!</f>
        <v>#REF!</v>
      </c>
      <c r="CYJ1671" s="1" t="e">
        <f>#REF!</f>
        <v>#REF!</v>
      </c>
      <c r="CYK1671" s="1" t="e">
        <f>#REF!</f>
        <v>#REF!</v>
      </c>
      <c r="CYL1671" s="1" t="e">
        <f>#REF!</f>
        <v>#REF!</v>
      </c>
      <c r="CYM1671" s="1" t="e">
        <f>#REF!</f>
        <v>#REF!</v>
      </c>
      <c r="CYN1671" s="1" t="e">
        <f>#REF!</f>
        <v>#REF!</v>
      </c>
      <c r="CYO1671" s="1" t="e">
        <f>#REF!</f>
        <v>#REF!</v>
      </c>
      <c r="CYP1671" s="1" t="e">
        <f>#REF!</f>
        <v>#REF!</v>
      </c>
      <c r="CYQ1671" s="1" t="e">
        <f>#REF!</f>
        <v>#REF!</v>
      </c>
      <c r="CYR1671" s="1" t="e">
        <f>#REF!</f>
        <v>#REF!</v>
      </c>
      <c r="CYS1671" s="1" t="e">
        <f>#REF!</f>
        <v>#REF!</v>
      </c>
      <c r="CYT1671" s="1" t="e">
        <f>#REF!</f>
        <v>#REF!</v>
      </c>
      <c r="CYU1671" s="1" t="e">
        <f>#REF!</f>
        <v>#REF!</v>
      </c>
      <c r="CYV1671" s="1" t="e">
        <f>#REF!</f>
        <v>#REF!</v>
      </c>
      <c r="CYW1671" s="1" t="e">
        <f>#REF!</f>
        <v>#REF!</v>
      </c>
      <c r="CYX1671" s="1" t="e">
        <f>#REF!</f>
        <v>#REF!</v>
      </c>
      <c r="CYY1671" s="1" t="e">
        <f>#REF!</f>
        <v>#REF!</v>
      </c>
      <c r="CYZ1671" s="1" t="e">
        <f>#REF!</f>
        <v>#REF!</v>
      </c>
      <c r="CZA1671" s="1" t="e">
        <f>#REF!</f>
        <v>#REF!</v>
      </c>
      <c r="CZB1671" s="1" t="e">
        <f>#REF!</f>
        <v>#REF!</v>
      </c>
      <c r="CZC1671" s="1" t="e">
        <f>#REF!</f>
        <v>#REF!</v>
      </c>
      <c r="CZD1671" s="1" t="e">
        <f>#REF!</f>
        <v>#REF!</v>
      </c>
      <c r="CZE1671" s="1" t="e">
        <f>#REF!</f>
        <v>#REF!</v>
      </c>
      <c r="CZF1671" s="1" t="e">
        <f>#REF!</f>
        <v>#REF!</v>
      </c>
      <c r="CZG1671" s="1" t="e">
        <f>#REF!</f>
        <v>#REF!</v>
      </c>
      <c r="CZH1671" s="1" t="e">
        <f>#REF!</f>
        <v>#REF!</v>
      </c>
      <c r="CZI1671" s="1" t="e">
        <f>#REF!</f>
        <v>#REF!</v>
      </c>
      <c r="CZJ1671" s="1" t="e">
        <f>#REF!</f>
        <v>#REF!</v>
      </c>
      <c r="CZK1671" s="1" t="e">
        <f>#REF!</f>
        <v>#REF!</v>
      </c>
      <c r="CZL1671" s="1" t="e">
        <f>#REF!</f>
        <v>#REF!</v>
      </c>
      <c r="CZM1671" s="1" t="e">
        <f>#REF!</f>
        <v>#REF!</v>
      </c>
      <c r="CZN1671" s="1" t="e">
        <f>#REF!</f>
        <v>#REF!</v>
      </c>
      <c r="CZO1671" s="1" t="e">
        <f>#REF!</f>
        <v>#REF!</v>
      </c>
      <c r="CZP1671" s="1" t="e">
        <f>#REF!</f>
        <v>#REF!</v>
      </c>
      <c r="CZQ1671" s="1" t="e">
        <f>#REF!</f>
        <v>#REF!</v>
      </c>
      <c r="CZR1671" s="1" t="e">
        <f>#REF!</f>
        <v>#REF!</v>
      </c>
      <c r="CZS1671" s="1" t="e">
        <f>#REF!</f>
        <v>#REF!</v>
      </c>
      <c r="CZT1671" s="1" t="e">
        <f>#REF!</f>
        <v>#REF!</v>
      </c>
      <c r="CZU1671" s="1" t="e">
        <f>#REF!</f>
        <v>#REF!</v>
      </c>
      <c r="CZV1671" s="1" t="e">
        <f>#REF!</f>
        <v>#REF!</v>
      </c>
      <c r="CZW1671" s="1" t="e">
        <f>#REF!</f>
        <v>#REF!</v>
      </c>
      <c r="CZX1671" s="1" t="e">
        <f>#REF!</f>
        <v>#REF!</v>
      </c>
      <c r="CZY1671" s="1" t="e">
        <f>#REF!</f>
        <v>#REF!</v>
      </c>
      <c r="CZZ1671" s="1" t="e">
        <f>#REF!</f>
        <v>#REF!</v>
      </c>
      <c r="DAA1671" s="1" t="e">
        <f>#REF!</f>
        <v>#REF!</v>
      </c>
      <c r="DAB1671" s="1" t="e">
        <f>#REF!</f>
        <v>#REF!</v>
      </c>
      <c r="DAC1671" s="1" t="e">
        <f>#REF!</f>
        <v>#REF!</v>
      </c>
      <c r="DAD1671" s="1" t="e">
        <f>#REF!</f>
        <v>#REF!</v>
      </c>
      <c r="DAE1671" s="1" t="e">
        <f>#REF!</f>
        <v>#REF!</v>
      </c>
      <c r="DAF1671" s="1" t="e">
        <f>#REF!</f>
        <v>#REF!</v>
      </c>
      <c r="DAG1671" s="1" t="e">
        <f>#REF!</f>
        <v>#REF!</v>
      </c>
      <c r="DAH1671" s="1" t="e">
        <f>#REF!</f>
        <v>#REF!</v>
      </c>
      <c r="DAI1671" s="1" t="e">
        <f>#REF!</f>
        <v>#REF!</v>
      </c>
      <c r="DAJ1671" s="1" t="e">
        <f>#REF!</f>
        <v>#REF!</v>
      </c>
      <c r="DAK1671" s="1" t="e">
        <f>#REF!</f>
        <v>#REF!</v>
      </c>
      <c r="DAL1671" s="1" t="e">
        <f>#REF!</f>
        <v>#REF!</v>
      </c>
      <c r="DAM1671" s="1" t="e">
        <f>#REF!</f>
        <v>#REF!</v>
      </c>
      <c r="DAN1671" s="1" t="e">
        <f>#REF!</f>
        <v>#REF!</v>
      </c>
      <c r="DAO1671" s="1" t="e">
        <f>#REF!</f>
        <v>#REF!</v>
      </c>
      <c r="DAP1671" s="1" t="e">
        <f>#REF!</f>
        <v>#REF!</v>
      </c>
      <c r="DAQ1671" s="1" t="e">
        <f>#REF!</f>
        <v>#REF!</v>
      </c>
      <c r="DAR1671" s="1" t="e">
        <f>#REF!</f>
        <v>#REF!</v>
      </c>
      <c r="DAS1671" s="1" t="e">
        <f>#REF!</f>
        <v>#REF!</v>
      </c>
      <c r="DAT1671" s="1" t="e">
        <f>#REF!</f>
        <v>#REF!</v>
      </c>
      <c r="DAU1671" s="1" t="e">
        <f>#REF!</f>
        <v>#REF!</v>
      </c>
      <c r="DAV1671" s="1" t="e">
        <f>#REF!</f>
        <v>#REF!</v>
      </c>
      <c r="DAW1671" s="1" t="e">
        <f>#REF!</f>
        <v>#REF!</v>
      </c>
      <c r="DAX1671" s="1" t="e">
        <f>#REF!</f>
        <v>#REF!</v>
      </c>
      <c r="DAY1671" s="1" t="e">
        <f>#REF!</f>
        <v>#REF!</v>
      </c>
      <c r="DAZ1671" s="1" t="e">
        <f>#REF!</f>
        <v>#REF!</v>
      </c>
      <c r="DBA1671" s="1" t="e">
        <f>#REF!</f>
        <v>#REF!</v>
      </c>
      <c r="DBB1671" s="1" t="e">
        <f>#REF!</f>
        <v>#REF!</v>
      </c>
      <c r="DBC1671" s="1" t="e">
        <f>#REF!</f>
        <v>#REF!</v>
      </c>
      <c r="DBD1671" s="1" t="e">
        <f>#REF!</f>
        <v>#REF!</v>
      </c>
      <c r="DBE1671" s="1" t="e">
        <f>#REF!</f>
        <v>#REF!</v>
      </c>
      <c r="DBF1671" s="1" t="e">
        <f>#REF!</f>
        <v>#REF!</v>
      </c>
      <c r="DBG1671" s="1" t="e">
        <f>#REF!</f>
        <v>#REF!</v>
      </c>
      <c r="DBH1671" s="1" t="e">
        <f>#REF!</f>
        <v>#REF!</v>
      </c>
      <c r="DBI1671" s="1" t="e">
        <f>#REF!</f>
        <v>#REF!</v>
      </c>
      <c r="DBJ1671" s="1" t="e">
        <f>#REF!</f>
        <v>#REF!</v>
      </c>
      <c r="DBK1671" s="1" t="e">
        <f>#REF!</f>
        <v>#REF!</v>
      </c>
      <c r="DBL1671" s="1" t="e">
        <f>#REF!</f>
        <v>#REF!</v>
      </c>
      <c r="DBM1671" s="1" t="e">
        <f>#REF!</f>
        <v>#REF!</v>
      </c>
      <c r="DBN1671" s="1" t="e">
        <f>#REF!</f>
        <v>#REF!</v>
      </c>
      <c r="DBO1671" s="1" t="e">
        <f>#REF!</f>
        <v>#REF!</v>
      </c>
      <c r="DBP1671" s="1" t="e">
        <f>#REF!</f>
        <v>#REF!</v>
      </c>
      <c r="DBQ1671" s="1" t="e">
        <f>#REF!</f>
        <v>#REF!</v>
      </c>
      <c r="DBR1671" s="1" t="e">
        <f>#REF!</f>
        <v>#REF!</v>
      </c>
      <c r="DBS1671" s="1" t="e">
        <f>#REF!</f>
        <v>#REF!</v>
      </c>
      <c r="DBT1671" s="1" t="e">
        <f>#REF!</f>
        <v>#REF!</v>
      </c>
      <c r="DBU1671" s="1" t="e">
        <f>#REF!</f>
        <v>#REF!</v>
      </c>
      <c r="DBV1671" s="1" t="e">
        <f>#REF!</f>
        <v>#REF!</v>
      </c>
      <c r="DBW1671" s="1" t="e">
        <f>#REF!</f>
        <v>#REF!</v>
      </c>
      <c r="DBX1671" s="1" t="e">
        <f>#REF!</f>
        <v>#REF!</v>
      </c>
      <c r="DBY1671" s="1" t="e">
        <f>#REF!</f>
        <v>#REF!</v>
      </c>
      <c r="DBZ1671" s="1" t="e">
        <f>#REF!</f>
        <v>#REF!</v>
      </c>
      <c r="DCA1671" s="1" t="e">
        <f>#REF!</f>
        <v>#REF!</v>
      </c>
      <c r="DCB1671" s="1" t="e">
        <f>#REF!</f>
        <v>#REF!</v>
      </c>
      <c r="DCC1671" s="1" t="e">
        <f>#REF!</f>
        <v>#REF!</v>
      </c>
      <c r="DCD1671" s="1" t="e">
        <f>#REF!</f>
        <v>#REF!</v>
      </c>
      <c r="DCE1671" s="1" t="e">
        <f>#REF!</f>
        <v>#REF!</v>
      </c>
      <c r="DCF1671" s="1" t="e">
        <f>#REF!</f>
        <v>#REF!</v>
      </c>
      <c r="DCG1671" s="1" t="e">
        <f>#REF!</f>
        <v>#REF!</v>
      </c>
      <c r="DCH1671" s="1" t="e">
        <f>#REF!</f>
        <v>#REF!</v>
      </c>
      <c r="DCI1671" s="1" t="e">
        <f>#REF!</f>
        <v>#REF!</v>
      </c>
      <c r="DCJ1671" s="1" t="e">
        <f>#REF!</f>
        <v>#REF!</v>
      </c>
      <c r="DCK1671" s="1" t="e">
        <f>#REF!</f>
        <v>#REF!</v>
      </c>
      <c r="DCL1671" s="1" t="e">
        <f>#REF!</f>
        <v>#REF!</v>
      </c>
      <c r="DCM1671" s="1" t="e">
        <f>#REF!</f>
        <v>#REF!</v>
      </c>
      <c r="DCN1671" s="1" t="e">
        <f>#REF!</f>
        <v>#REF!</v>
      </c>
      <c r="DCO1671" s="1" t="e">
        <f>#REF!</f>
        <v>#REF!</v>
      </c>
      <c r="DCP1671" s="1" t="e">
        <f>#REF!</f>
        <v>#REF!</v>
      </c>
      <c r="DCQ1671" s="1" t="e">
        <f>#REF!</f>
        <v>#REF!</v>
      </c>
      <c r="DCR1671" s="1" t="e">
        <f>#REF!</f>
        <v>#REF!</v>
      </c>
      <c r="DCS1671" s="1" t="e">
        <f>#REF!</f>
        <v>#REF!</v>
      </c>
      <c r="DCT1671" s="1" t="e">
        <f>#REF!</f>
        <v>#REF!</v>
      </c>
      <c r="DCU1671" s="1" t="e">
        <f>#REF!</f>
        <v>#REF!</v>
      </c>
      <c r="DCV1671" s="1" t="e">
        <f>#REF!</f>
        <v>#REF!</v>
      </c>
      <c r="DCW1671" s="1" t="e">
        <f>#REF!</f>
        <v>#REF!</v>
      </c>
      <c r="DCX1671" s="1" t="e">
        <f>#REF!</f>
        <v>#REF!</v>
      </c>
      <c r="DCY1671" s="1" t="e">
        <f>#REF!</f>
        <v>#REF!</v>
      </c>
      <c r="DCZ1671" s="1" t="e">
        <f>#REF!</f>
        <v>#REF!</v>
      </c>
      <c r="DDA1671" s="1" t="e">
        <f>#REF!</f>
        <v>#REF!</v>
      </c>
      <c r="DDB1671" s="1" t="e">
        <f>#REF!</f>
        <v>#REF!</v>
      </c>
      <c r="DDC1671" s="1" t="e">
        <f>#REF!</f>
        <v>#REF!</v>
      </c>
      <c r="DDD1671" s="1" t="e">
        <f>#REF!</f>
        <v>#REF!</v>
      </c>
      <c r="DDE1671" s="1" t="e">
        <f>#REF!</f>
        <v>#REF!</v>
      </c>
      <c r="DDF1671" s="1" t="e">
        <f>#REF!</f>
        <v>#REF!</v>
      </c>
      <c r="DDG1671" s="1" t="e">
        <f>#REF!</f>
        <v>#REF!</v>
      </c>
      <c r="DDH1671" s="1" t="e">
        <f>#REF!</f>
        <v>#REF!</v>
      </c>
      <c r="DDI1671" s="1" t="e">
        <f>#REF!</f>
        <v>#REF!</v>
      </c>
      <c r="DDJ1671" s="1" t="e">
        <f>#REF!</f>
        <v>#REF!</v>
      </c>
      <c r="DDK1671" s="1" t="e">
        <f>#REF!</f>
        <v>#REF!</v>
      </c>
      <c r="DDL1671" s="1" t="e">
        <f>#REF!</f>
        <v>#REF!</v>
      </c>
      <c r="DDM1671" s="1" t="e">
        <f>#REF!</f>
        <v>#REF!</v>
      </c>
      <c r="DDN1671" s="1" t="e">
        <f>#REF!</f>
        <v>#REF!</v>
      </c>
      <c r="DDO1671" s="1" t="e">
        <f>#REF!</f>
        <v>#REF!</v>
      </c>
      <c r="DDP1671" s="1" t="e">
        <f>#REF!</f>
        <v>#REF!</v>
      </c>
      <c r="DDQ1671" s="1" t="e">
        <f>#REF!</f>
        <v>#REF!</v>
      </c>
      <c r="DDR1671" s="1" t="e">
        <f>#REF!</f>
        <v>#REF!</v>
      </c>
      <c r="DDS1671" s="1" t="e">
        <f>#REF!</f>
        <v>#REF!</v>
      </c>
      <c r="DDT1671" s="1" t="e">
        <f>#REF!</f>
        <v>#REF!</v>
      </c>
      <c r="DDU1671" s="1" t="e">
        <f>#REF!</f>
        <v>#REF!</v>
      </c>
      <c r="DDV1671" s="1" t="e">
        <f>#REF!</f>
        <v>#REF!</v>
      </c>
      <c r="DDW1671" s="1" t="e">
        <f>#REF!</f>
        <v>#REF!</v>
      </c>
      <c r="DDX1671" s="1" t="e">
        <f>#REF!</f>
        <v>#REF!</v>
      </c>
      <c r="DDY1671" s="1" t="e">
        <f>#REF!</f>
        <v>#REF!</v>
      </c>
      <c r="DDZ1671" s="1" t="e">
        <f>#REF!</f>
        <v>#REF!</v>
      </c>
      <c r="DEA1671" s="1" t="e">
        <f>#REF!</f>
        <v>#REF!</v>
      </c>
      <c r="DEB1671" s="1" t="e">
        <f>#REF!</f>
        <v>#REF!</v>
      </c>
      <c r="DEC1671" s="1" t="e">
        <f>#REF!</f>
        <v>#REF!</v>
      </c>
      <c r="DED1671" s="1" t="e">
        <f>#REF!</f>
        <v>#REF!</v>
      </c>
      <c r="DEE1671" s="1" t="e">
        <f>#REF!</f>
        <v>#REF!</v>
      </c>
      <c r="DEF1671" s="1" t="e">
        <f>#REF!</f>
        <v>#REF!</v>
      </c>
      <c r="DEG1671" s="1" t="e">
        <f>#REF!</f>
        <v>#REF!</v>
      </c>
      <c r="DEH1671" s="1" t="e">
        <f>#REF!</f>
        <v>#REF!</v>
      </c>
      <c r="DEI1671" s="1" t="e">
        <f>#REF!</f>
        <v>#REF!</v>
      </c>
      <c r="DEJ1671" s="1" t="e">
        <f>#REF!</f>
        <v>#REF!</v>
      </c>
      <c r="DEK1671" s="1" t="e">
        <f>#REF!</f>
        <v>#REF!</v>
      </c>
      <c r="DEL1671" s="1" t="e">
        <f>#REF!</f>
        <v>#REF!</v>
      </c>
      <c r="DEM1671" s="1" t="e">
        <f>#REF!</f>
        <v>#REF!</v>
      </c>
      <c r="DEN1671" s="1" t="e">
        <f>#REF!</f>
        <v>#REF!</v>
      </c>
      <c r="DEO1671" s="1" t="e">
        <f>#REF!</f>
        <v>#REF!</v>
      </c>
      <c r="DEP1671" s="1" t="e">
        <f>#REF!</f>
        <v>#REF!</v>
      </c>
      <c r="DEQ1671" s="1" t="e">
        <f>#REF!</f>
        <v>#REF!</v>
      </c>
      <c r="DER1671" s="1" t="e">
        <f>#REF!</f>
        <v>#REF!</v>
      </c>
      <c r="DES1671" s="1" t="e">
        <f>#REF!</f>
        <v>#REF!</v>
      </c>
      <c r="DET1671" s="1" t="e">
        <f>#REF!</f>
        <v>#REF!</v>
      </c>
      <c r="DEU1671" s="1" t="e">
        <f>#REF!</f>
        <v>#REF!</v>
      </c>
      <c r="DEV1671" s="1" t="e">
        <f>#REF!</f>
        <v>#REF!</v>
      </c>
      <c r="DEW1671" s="1" t="e">
        <f>#REF!</f>
        <v>#REF!</v>
      </c>
      <c r="DEX1671" s="1" t="e">
        <f>#REF!</f>
        <v>#REF!</v>
      </c>
      <c r="DEY1671" s="1" t="e">
        <f>#REF!</f>
        <v>#REF!</v>
      </c>
      <c r="DEZ1671" s="1" t="e">
        <f>#REF!</f>
        <v>#REF!</v>
      </c>
      <c r="DFA1671" s="1" t="e">
        <f>#REF!</f>
        <v>#REF!</v>
      </c>
      <c r="DFB1671" s="1" t="e">
        <f>#REF!</f>
        <v>#REF!</v>
      </c>
      <c r="DFC1671" s="1" t="e">
        <f>#REF!</f>
        <v>#REF!</v>
      </c>
      <c r="DFD1671" s="1" t="e">
        <f>#REF!</f>
        <v>#REF!</v>
      </c>
      <c r="DFE1671" s="1" t="e">
        <f>#REF!</f>
        <v>#REF!</v>
      </c>
      <c r="DFF1671" s="1" t="e">
        <f>#REF!</f>
        <v>#REF!</v>
      </c>
      <c r="DFG1671" s="1" t="e">
        <f>#REF!</f>
        <v>#REF!</v>
      </c>
      <c r="DFH1671" s="1" t="e">
        <f>#REF!</f>
        <v>#REF!</v>
      </c>
      <c r="DFI1671" s="1" t="e">
        <f>#REF!</f>
        <v>#REF!</v>
      </c>
      <c r="DFJ1671" s="1" t="e">
        <f>#REF!</f>
        <v>#REF!</v>
      </c>
      <c r="DFK1671" s="1" t="e">
        <f>#REF!</f>
        <v>#REF!</v>
      </c>
      <c r="DFL1671" s="1" t="e">
        <f>#REF!</f>
        <v>#REF!</v>
      </c>
      <c r="DFM1671" s="1" t="e">
        <f>#REF!</f>
        <v>#REF!</v>
      </c>
      <c r="DFN1671" s="1" t="e">
        <f>#REF!</f>
        <v>#REF!</v>
      </c>
      <c r="DFO1671" s="1" t="e">
        <f>#REF!</f>
        <v>#REF!</v>
      </c>
      <c r="DFP1671" s="1" t="e">
        <f>#REF!</f>
        <v>#REF!</v>
      </c>
      <c r="DFQ1671" s="1" t="e">
        <f>#REF!</f>
        <v>#REF!</v>
      </c>
      <c r="DFR1671" s="1" t="e">
        <f>#REF!</f>
        <v>#REF!</v>
      </c>
      <c r="DFS1671" s="1" t="e">
        <f>#REF!</f>
        <v>#REF!</v>
      </c>
      <c r="DFT1671" s="1" t="e">
        <f>#REF!</f>
        <v>#REF!</v>
      </c>
      <c r="DFU1671" s="1" t="e">
        <f>#REF!</f>
        <v>#REF!</v>
      </c>
      <c r="DFV1671" s="1" t="e">
        <f>#REF!</f>
        <v>#REF!</v>
      </c>
      <c r="DFW1671" s="1" t="e">
        <f>#REF!</f>
        <v>#REF!</v>
      </c>
      <c r="DFX1671" s="1" t="e">
        <f>#REF!</f>
        <v>#REF!</v>
      </c>
      <c r="DFY1671" s="1" t="e">
        <f>#REF!</f>
        <v>#REF!</v>
      </c>
      <c r="DFZ1671" s="1" t="e">
        <f>#REF!</f>
        <v>#REF!</v>
      </c>
      <c r="DGA1671" s="1" t="e">
        <f>#REF!</f>
        <v>#REF!</v>
      </c>
      <c r="DGB1671" s="1" t="e">
        <f>#REF!</f>
        <v>#REF!</v>
      </c>
      <c r="DGC1671" s="1" t="e">
        <f>#REF!</f>
        <v>#REF!</v>
      </c>
      <c r="DGD1671" s="1" t="e">
        <f>#REF!</f>
        <v>#REF!</v>
      </c>
      <c r="DGE1671" s="1" t="e">
        <f>#REF!</f>
        <v>#REF!</v>
      </c>
      <c r="DGF1671" s="1" t="e">
        <f>#REF!</f>
        <v>#REF!</v>
      </c>
      <c r="DGG1671" s="1" t="e">
        <f>#REF!</f>
        <v>#REF!</v>
      </c>
      <c r="DGH1671" s="1" t="e">
        <f>#REF!</f>
        <v>#REF!</v>
      </c>
      <c r="DGI1671" s="1" t="e">
        <f>#REF!</f>
        <v>#REF!</v>
      </c>
      <c r="DGJ1671" s="1" t="e">
        <f>#REF!</f>
        <v>#REF!</v>
      </c>
      <c r="DGK1671" s="1" t="e">
        <f>#REF!</f>
        <v>#REF!</v>
      </c>
      <c r="DGL1671" s="1" t="e">
        <f>#REF!</f>
        <v>#REF!</v>
      </c>
      <c r="DGM1671" s="1" t="e">
        <f>#REF!</f>
        <v>#REF!</v>
      </c>
      <c r="DGN1671" s="1" t="e">
        <f>#REF!</f>
        <v>#REF!</v>
      </c>
      <c r="DGO1671" s="1" t="e">
        <f>#REF!</f>
        <v>#REF!</v>
      </c>
      <c r="DGP1671" s="1" t="e">
        <f>#REF!</f>
        <v>#REF!</v>
      </c>
      <c r="DGQ1671" s="1" t="e">
        <f>#REF!</f>
        <v>#REF!</v>
      </c>
      <c r="DGR1671" s="1" t="e">
        <f>#REF!</f>
        <v>#REF!</v>
      </c>
      <c r="DGS1671" s="1" t="e">
        <f>#REF!</f>
        <v>#REF!</v>
      </c>
      <c r="DGT1671" s="1" t="e">
        <f>#REF!</f>
        <v>#REF!</v>
      </c>
      <c r="DGU1671" s="1" t="e">
        <f>#REF!</f>
        <v>#REF!</v>
      </c>
      <c r="DGV1671" s="1" t="e">
        <f>#REF!</f>
        <v>#REF!</v>
      </c>
      <c r="DGW1671" s="1" t="e">
        <f>#REF!</f>
        <v>#REF!</v>
      </c>
      <c r="DGX1671" s="1" t="e">
        <f>#REF!</f>
        <v>#REF!</v>
      </c>
      <c r="DGY1671" s="1" t="e">
        <f>#REF!</f>
        <v>#REF!</v>
      </c>
      <c r="DGZ1671" s="1" t="e">
        <f>#REF!</f>
        <v>#REF!</v>
      </c>
      <c r="DHA1671" s="1" t="e">
        <f>#REF!</f>
        <v>#REF!</v>
      </c>
      <c r="DHB1671" s="1" t="e">
        <f>#REF!</f>
        <v>#REF!</v>
      </c>
      <c r="DHC1671" s="1" t="e">
        <f>#REF!</f>
        <v>#REF!</v>
      </c>
      <c r="DHD1671" s="1" t="e">
        <f>#REF!</f>
        <v>#REF!</v>
      </c>
      <c r="DHE1671" s="1" t="e">
        <f>#REF!</f>
        <v>#REF!</v>
      </c>
      <c r="DHF1671" s="1" t="e">
        <f>#REF!</f>
        <v>#REF!</v>
      </c>
      <c r="DHG1671" s="1" t="e">
        <f>#REF!</f>
        <v>#REF!</v>
      </c>
      <c r="DHH1671" s="1" t="e">
        <f>#REF!</f>
        <v>#REF!</v>
      </c>
      <c r="DHI1671" s="1" t="e">
        <f>#REF!</f>
        <v>#REF!</v>
      </c>
      <c r="DHJ1671" s="1" t="e">
        <f>#REF!</f>
        <v>#REF!</v>
      </c>
      <c r="DHK1671" s="1" t="e">
        <f>#REF!</f>
        <v>#REF!</v>
      </c>
      <c r="DHL1671" s="1" t="e">
        <f>#REF!</f>
        <v>#REF!</v>
      </c>
      <c r="DHM1671" s="1" t="e">
        <f>#REF!</f>
        <v>#REF!</v>
      </c>
      <c r="DHN1671" s="1" t="e">
        <f>#REF!</f>
        <v>#REF!</v>
      </c>
      <c r="DHO1671" s="1" t="e">
        <f>#REF!</f>
        <v>#REF!</v>
      </c>
      <c r="DHP1671" s="1" t="e">
        <f>#REF!</f>
        <v>#REF!</v>
      </c>
      <c r="DHQ1671" s="1" t="e">
        <f>#REF!</f>
        <v>#REF!</v>
      </c>
      <c r="DHR1671" s="1" t="e">
        <f>#REF!</f>
        <v>#REF!</v>
      </c>
      <c r="DHS1671" s="1" t="e">
        <f>#REF!</f>
        <v>#REF!</v>
      </c>
      <c r="DHT1671" s="1" t="e">
        <f>#REF!</f>
        <v>#REF!</v>
      </c>
      <c r="DHU1671" s="1" t="e">
        <f>#REF!</f>
        <v>#REF!</v>
      </c>
      <c r="DHV1671" s="1" t="e">
        <f>#REF!</f>
        <v>#REF!</v>
      </c>
      <c r="DHW1671" s="1" t="e">
        <f>#REF!</f>
        <v>#REF!</v>
      </c>
      <c r="DHX1671" s="1" t="e">
        <f>#REF!</f>
        <v>#REF!</v>
      </c>
      <c r="DHY1671" s="1" t="e">
        <f>#REF!</f>
        <v>#REF!</v>
      </c>
      <c r="DHZ1671" s="1" t="e">
        <f>#REF!</f>
        <v>#REF!</v>
      </c>
      <c r="DIA1671" s="1" t="e">
        <f>#REF!</f>
        <v>#REF!</v>
      </c>
      <c r="DIB1671" s="1" t="e">
        <f>#REF!</f>
        <v>#REF!</v>
      </c>
      <c r="DIC1671" s="1" t="e">
        <f>#REF!</f>
        <v>#REF!</v>
      </c>
      <c r="DID1671" s="1" t="e">
        <f>#REF!</f>
        <v>#REF!</v>
      </c>
      <c r="DIE1671" s="1" t="e">
        <f>#REF!</f>
        <v>#REF!</v>
      </c>
      <c r="DIF1671" s="1" t="e">
        <f>#REF!</f>
        <v>#REF!</v>
      </c>
      <c r="DIG1671" s="1" t="e">
        <f>#REF!</f>
        <v>#REF!</v>
      </c>
      <c r="DIH1671" s="1" t="e">
        <f>#REF!</f>
        <v>#REF!</v>
      </c>
      <c r="DII1671" s="1" t="e">
        <f>#REF!</f>
        <v>#REF!</v>
      </c>
      <c r="DIJ1671" s="1" t="e">
        <f>#REF!</f>
        <v>#REF!</v>
      </c>
      <c r="DIK1671" s="1" t="e">
        <f>#REF!</f>
        <v>#REF!</v>
      </c>
      <c r="DIL1671" s="1" t="e">
        <f>#REF!</f>
        <v>#REF!</v>
      </c>
      <c r="DIM1671" s="1" t="e">
        <f>#REF!</f>
        <v>#REF!</v>
      </c>
      <c r="DIN1671" s="1" t="e">
        <f>#REF!</f>
        <v>#REF!</v>
      </c>
      <c r="DIO1671" s="1" t="e">
        <f>#REF!</f>
        <v>#REF!</v>
      </c>
      <c r="DIP1671" s="1" t="e">
        <f>#REF!</f>
        <v>#REF!</v>
      </c>
      <c r="DIQ1671" s="1" t="e">
        <f>#REF!</f>
        <v>#REF!</v>
      </c>
      <c r="DIR1671" s="1" t="e">
        <f>#REF!</f>
        <v>#REF!</v>
      </c>
      <c r="DIS1671" s="1" t="e">
        <f>#REF!</f>
        <v>#REF!</v>
      </c>
      <c r="DIT1671" s="1" t="e">
        <f>#REF!</f>
        <v>#REF!</v>
      </c>
      <c r="DIU1671" s="1" t="e">
        <f>#REF!</f>
        <v>#REF!</v>
      </c>
      <c r="DIV1671" s="1" t="e">
        <f>#REF!</f>
        <v>#REF!</v>
      </c>
      <c r="DIW1671" s="1" t="e">
        <f>#REF!</f>
        <v>#REF!</v>
      </c>
      <c r="DIX1671" s="1" t="e">
        <f>#REF!</f>
        <v>#REF!</v>
      </c>
      <c r="DIY1671" s="1" t="e">
        <f>#REF!</f>
        <v>#REF!</v>
      </c>
      <c r="DIZ1671" s="1" t="e">
        <f>#REF!</f>
        <v>#REF!</v>
      </c>
      <c r="DJA1671" s="1" t="e">
        <f>#REF!</f>
        <v>#REF!</v>
      </c>
      <c r="DJB1671" s="1" t="e">
        <f>#REF!</f>
        <v>#REF!</v>
      </c>
      <c r="DJC1671" s="1" t="e">
        <f>#REF!</f>
        <v>#REF!</v>
      </c>
      <c r="DJD1671" s="1" t="e">
        <f>#REF!</f>
        <v>#REF!</v>
      </c>
      <c r="DJE1671" s="1" t="e">
        <f>#REF!</f>
        <v>#REF!</v>
      </c>
      <c r="DJF1671" s="1" t="e">
        <f>#REF!</f>
        <v>#REF!</v>
      </c>
      <c r="DJG1671" s="1" t="e">
        <f>#REF!</f>
        <v>#REF!</v>
      </c>
      <c r="DJH1671" s="1" t="e">
        <f>#REF!</f>
        <v>#REF!</v>
      </c>
      <c r="DJI1671" s="1" t="e">
        <f>#REF!</f>
        <v>#REF!</v>
      </c>
      <c r="DJJ1671" s="1" t="e">
        <f>#REF!</f>
        <v>#REF!</v>
      </c>
      <c r="DJK1671" s="1" t="e">
        <f>#REF!</f>
        <v>#REF!</v>
      </c>
      <c r="DJL1671" s="1" t="e">
        <f>#REF!</f>
        <v>#REF!</v>
      </c>
      <c r="DJM1671" s="1" t="e">
        <f>#REF!</f>
        <v>#REF!</v>
      </c>
      <c r="DJN1671" s="1" t="e">
        <f>#REF!</f>
        <v>#REF!</v>
      </c>
      <c r="DJO1671" s="1" t="e">
        <f>#REF!</f>
        <v>#REF!</v>
      </c>
      <c r="DJP1671" s="1" t="e">
        <f>#REF!</f>
        <v>#REF!</v>
      </c>
      <c r="DJQ1671" s="1" t="e">
        <f>#REF!</f>
        <v>#REF!</v>
      </c>
      <c r="DJR1671" s="1" t="e">
        <f>#REF!</f>
        <v>#REF!</v>
      </c>
      <c r="DJS1671" s="1" t="e">
        <f>#REF!</f>
        <v>#REF!</v>
      </c>
      <c r="DJT1671" s="1" t="e">
        <f>#REF!</f>
        <v>#REF!</v>
      </c>
      <c r="DJU1671" s="1" t="e">
        <f>#REF!</f>
        <v>#REF!</v>
      </c>
      <c r="DJV1671" s="1" t="e">
        <f>#REF!</f>
        <v>#REF!</v>
      </c>
      <c r="DJW1671" s="1" t="e">
        <f>#REF!</f>
        <v>#REF!</v>
      </c>
      <c r="DJX1671" s="1" t="e">
        <f>#REF!</f>
        <v>#REF!</v>
      </c>
      <c r="DJY1671" s="1" t="e">
        <f>#REF!</f>
        <v>#REF!</v>
      </c>
      <c r="DJZ1671" s="1" t="e">
        <f>#REF!</f>
        <v>#REF!</v>
      </c>
      <c r="DKA1671" s="1" t="e">
        <f>#REF!</f>
        <v>#REF!</v>
      </c>
      <c r="DKB1671" s="1" t="e">
        <f>#REF!</f>
        <v>#REF!</v>
      </c>
      <c r="DKC1671" s="1" t="e">
        <f>#REF!</f>
        <v>#REF!</v>
      </c>
      <c r="DKD1671" s="1" t="e">
        <f>#REF!</f>
        <v>#REF!</v>
      </c>
      <c r="DKE1671" s="1" t="e">
        <f>#REF!</f>
        <v>#REF!</v>
      </c>
      <c r="DKF1671" s="1" t="e">
        <f>#REF!</f>
        <v>#REF!</v>
      </c>
      <c r="DKG1671" s="1" t="e">
        <f>#REF!</f>
        <v>#REF!</v>
      </c>
      <c r="DKH1671" s="1" t="e">
        <f>#REF!</f>
        <v>#REF!</v>
      </c>
      <c r="DKI1671" s="1" t="e">
        <f>#REF!</f>
        <v>#REF!</v>
      </c>
      <c r="DKJ1671" s="1" t="e">
        <f>#REF!</f>
        <v>#REF!</v>
      </c>
      <c r="DKK1671" s="1" t="e">
        <f>#REF!</f>
        <v>#REF!</v>
      </c>
      <c r="DKL1671" s="1" t="e">
        <f>#REF!</f>
        <v>#REF!</v>
      </c>
      <c r="DKM1671" s="1" t="e">
        <f>#REF!</f>
        <v>#REF!</v>
      </c>
      <c r="DKN1671" s="1" t="e">
        <f>#REF!</f>
        <v>#REF!</v>
      </c>
      <c r="DKO1671" s="1" t="e">
        <f>#REF!</f>
        <v>#REF!</v>
      </c>
      <c r="DKP1671" s="1" t="e">
        <f>#REF!</f>
        <v>#REF!</v>
      </c>
      <c r="DKQ1671" s="1" t="e">
        <f>#REF!</f>
        <v>#REF!</v>
      </c>
      <c r="DKR1671" s="1" t="e">
        <f>#REF!</f>
        <v>#REF!</v>
      </c>
      <c r="DKS1671" s="1" t="e">
        <f>#REF!</f>
        <v>#REF!</v>
      </c>
      <c r="DKT1671" s="1" t="e">
        <f>#REF!</f>
        <v>#REF!</v>
      </c>
      <c r="DKU1671" s="1" t="e">
        <f>#REF!</f>
        <v>#REF!</v>
      </c>
      <c r="DKV1671" s="1" t="e">
        <f>#REF!</f>
        <v>#REF!</v>
      </c>
      <c r="DKW1671" s="1" t="e">
        <f>#REF!</f>
        <v>#REF!</v>
      </c>
      <c r="DKX1671" s="1" t="e">
        <f>#REF!</f>
        <v>#REF!</v>
      </c>
      <c r="DKY1671" s="1" t="e">
        <f>#REF!</f>
        <v>#REF!</v>
      </c>
      <c r="DKZ1671" s="1" t="e">
        <f>#REF!</f>
        <v>#REF!</v>
      </c>
      <c r="DLA1671" s="1" t="e">
        <f>#REF!</f>
        <v>#REF!</v>
      </c>
      <c r="DLB1671" s="1" t="e">
        <f>#REF!</f>
        <v>#REF!</v>
      </c>
      <c r="DLC1671" s="1" t="e">
        <f>#REF!</f>
        <v>#REF!</v>
      </c>
      <c r="DLD1671" s="1" t="e">
        <f>#REF!</f>
        <v>#REF!</v>
      </c>
      <c r="DLE1671" s="1" t="e">
        <f>#REF!</f>
        <v>#REF!</v>
      </c>
      <c r="DLF1671" s="1" t="e">
        <f>#REF!</f>
        <v>#REF!</v>
      </c>
      <c r="DLG1671" s="1" t="e">
        <f>#REF!</f>
        <v>#REF!</v>
      </c>
      <c r="DLH1671" s="1" t="e">
        <f>#REF!</f>
        <v>#REF!</v>
      </c>
      <c r="DLI1671" s="1" t="e">
        <f>#REF!</f>
        <v>#REF!</v>
      </c>
      <c r="DLJ1671" s="1" t="e">
        <f>#REF!</f>
        <v>#REF!</v>
      </c>
      <c r="DLK1671" s="1" t="e">
        <f>#REF!</f>
        <v>#REF!</v>
      </c>
      <c r="DLL1671" s="1" t="e">
        <f>#REF!</f>
        <v>#REF!</v>
      </c>
      <c r="DLM1671" s="1" t="e">
        <f>#REF!</f>
        <v>#REF!</v>
      </c>
      <c r="DLN1671" s="1" t="e">
        <f>#REF!</f>
        <v>#REF!</v>
      </c>
      <c r="DLO1671" s="1" t="e">
        <f>#REF!</f>
        <v>#REF!</v>
      </c>
      <c r="DLP1671" s="1" t="e">
        <f>#REF!</f>
        <v>#REF!</v>
      </c>
      <c r="DLQ1671" s="1" t="e">
        <f>#REF!</f>
        <v>#REF!</v>
      </c>
      <c r="DLR1671" s="1" t="e">
        <f>#REF!</f>
        <v>#REF!</v>
      </c>
      <c r="DLS1671" s="1" t="e">
        <f>#REF!</f>
        <v>#REF!</v>
      </c>
      <c r="DLT1671" s="1" t="e">
        <f>#REF!</f>
        <v>#REF!</v>
      </c>
      <c r="DLU1671" s="1" t="e">
        <f>#REF!</f>
        <v>#REF!</v>
      </c>
      <c r="DLV1671" s="1" t="e">
        <f>#REF!</f>
        <v>#REF!</v>
      </c>
      <c r="DLW1671" s="1" t="e">
        <f>#REF!</f>
        <v>#REF!</v>
      </c>
      <c r="DLX1671" s="1" t="e">
        <f>#REF!</f>
        <v>#REF!</v>
      </c>
      <c r="DLY1671" s="1" t="e">
        <f>#REF!</f>
        <v>#REF!</v>
      </c>
      <c r="DLZ1671" s="1" t="e">
        <f>#REF!</f>
        <v>#REF!</v>
      </c>
      <c r="DMA1671" s="1" t="e">
        <f>#REF!</f>
        <v>#REF!</v>
      </c>
      <c r="DMB1671" s="1" t="e">
        <f>#REF!</f>
        <v>#REF!</v>
      </c>
      <c r="DMC1671" s="1" t="e">
        <f>#REF!</f>
        <v>#REF!</v>
      </c>
      <c r="DMD1671" s="1" t="e">
        <f>#REF!</f>
        <v>#REF!</v>
      </c>
      <c r="DME1671" s="1" t="e">
        <f>#REF!</f>
        <v>#REF!</v>
      </c>
      <c r="DMF1671" s="1" t="e">
        <f>#REF!</f>
        <v>#REF!</v>
      </c>
      <c r="DMG1671" s="1" t="e">
        <f>#REF!</f>
        <v>#REF!</v>
      </c>
      <c r="DMH1671" s="1" t="e">
        <f>#REF!</f>
        <v>#REF!</v>
      </c>
      <c r="DMI1671" s="1" t="e">
        <f>#REF!</f>
        <v>#REF!</v>
      </c>
      <c r="DMJ1671" s="1" t="e">
        <f>#REF!</f>
        <v>#REF!</v>
      </c>
      <c r="DMK1671" s="1" t="e">
        <f>#REF!</f>
        <v>#REF!</v>
      </c>
      <c r="DML1671" s="1" t="e">
        <f>#REF!</f>
        <v>#REF!</v>
      </c>
      <c r="DMM1671" s="1" t="e">
        <f>#REF!</f>
        <v>#REF!</v>
      </c>
      <c r="DMN1671" s="1" t="e">
        <f>#REF!</f>
        <v>#REF!</v>
      </c>
      <c r="DMO1671" s="1" t="e">
        <f>#REF!</f>
        <v>#REF!</v>
      </c>
      <c r="DMP1671" s="1" t="e">
        <f>#REF!</f>
        <v>#REF!</v>
      </c>
      <c r="DMQ1671" s="1" t="e">
        <f>#REF!</f>
        <v>#REF!</v>
      </c>
      <c r="DMR1671" s="1" t="e">
        <f>#REF!</f>
        <v>#REF!</v>
      </c>
      <c r="DMS1671" s="1" t="e">
        <f>#REF!</f>
        <v>#REF!</v>
      </c>
      <c r="DMT1671" s="1" t="e">
        <f>#REF!</f>
        <v>#REF!</v>
      </c>
      <c r="DMU1671" s="1" t="e">
        <f>#REF!</f>
        <v>#REF!</v>
      </c>
      <c r="DMV1671" s="1" t="e">
        <f>#REF!</f>
        <v>#REF!</v>
      </c>
      <c r="DMW1671" s="1" t="e">
        <f>#REF!</f>
        <v>#REF!</v>
      </c>
      <c r="DMX1671" s="1" t="e">
        <f>#REF!</f>
        <v>#REF!</v>
      </c>
      <c r="DMY1671" s="1" t="e">
        <f>#REF!</f>
        <v>#REF!</v>
      </c>
      <c r="DMZ1671" s="1" t="e">
        <f>#REF!</f>
        <v>#REF!</v>
      </c>
      <c r="DNA1671" s="1" t="e">
        <f>#REF!</f>
        <v>#REF!</v>
      </c>
      <c r="DNB1671" s="1" t="e">
        <f>#REF!</f>
        <v>#REF!</v>
      </c>
      <c r="DNC1671" s="1" t="e">
        <f>#REF!</f>
        <v>#REF!</v>
      </c>
      <c r="DND1671" s="1" t="e">
        <f>#REF!</f>
        <v>#REF!</v>
      </c>
      <c r="DNE1671" s="1" t="e">
        <f>#REF!</f>
        <v>#REF!</v>
      </c>
      <c r="DNF1671" s="1" t="e">
        <f>#REF!</f>
        <v>#REF!</v>
      </c>
      <c r="DNG1671" s="1" t="e">
        <f>#REF!</f>
        <v>#REF!</v>
      </c>
      <c r="DNH1671" s="1" t="e">
        <f>#REF!</f>
        <v>#REF!</v>
      </c>
      <c r="DNI1671" s="1" t="e">
        <f>#REF!</f>
        <v>#REF!</v>
      </c>
      <c r="DNJ1671" s="1" t="e">
        <f>#REF!</f>
        <v>#REF!</v>
      </c>
      <c r="DNK1671" s="1" t="e">
        <f>#REF!</f>
        <v>#REF!</v>
      </c>
      <c r="DNL1671" s="1" t="e">
        <f>#REF!</f>
        <v>#REF!</v>
      </c>
      <c r="DNM1671" s="1" t="e">
        <f>#REF!</f>
        <v>#REF!</v>
      </c>
      <c r="DNN1671" s="1" t="e">
        <f>#REF!</f>
        <v>#REF!</v>
      </c>
      <c r="DNO1671" s="1" t="e">
        <f>#REF!</f>
        <v>#REF!</v>
      </c>
      <c r="DNP1671" s="1" t="e">
        <f>#REF!</f>
        <v>#REF!</v>
      </c>
      <c r="DNQ1671" s="1" t="e">
        <f>#REF!</f>
        <v>#REF!</v>
      </c>
      <c r="DNR1671" s="1" t="e">
        <f>#REF!</f>
        <v>#REF!</v>
      </c>
      <c r="DNS1671" s="1" t="e">
        <f>#REF!</f>
        <v>#REF!</v>
      </c>
      <c r="DNT1671" s="1" t="e">
        <f>#REF!</f>
        <v>#REF!</v>
      </c>
      <c r="DNU1671" s="1" t="e">
        <f>#REF!</f>
        <v>#REF!</v>
      </c>
      <c r="DNV1671" s="1" t="e">
        <f>#REF!</f>
        <v>#REF!</v>
      </c>
      <c r="DNW1671" s="1" t="e">
        <f>#REF!</f>
        <v>#REF!</v>
      </c>
      <c r="DNX1671" s="1" t="e">
        <f>#REF!</f>
        <v>#REF!</v>
      </c>
      <c r="DNY1671" s="1" t="e">
        <f>#REF!</f>
        <v>#REF!</v>
      </c>
      <c r="DNZ1671" s="1" t="e">
        <f>#REF!</f>
        <v>#REF!</v>
      </c>
      <c r="DOA1671" s="1" t="e">
        <f>#REF!</f>
        <v>#REF!</v>
      </c>
      <c r="DOB1671" s="1" t="e">
        <f>#REF!</f>
        <v>#REF!</v>
      </c>
      <c r="DOC1671" s="1" t="e">
        <f>#REF!</f>
        <v>#REF!</v>
      </c>
      <c r="DOD1671" s="1" t="e">
        <f>#REF!</f>
        <v>#REF!</v>
      </c>
      <c r="DOE1671" s="1" t="e">
        <f>#REF!</f>
        <v>#REF!</v>
      </c>
      <c r="DOF1671" s="1" t="e">
        <f>#REF!</f>
        <v>#REF!</v>
      </c>
      <c r="DOG1671" s="1" t="e">
        <f>#REF!</f>
        <v>#REF!</v>
      </c>
      <c r="DOH1671" s="1" t="e">
        <f>#REF!</f>
        <v>#REF!</v>
      </c>
      <c r="DOI1671" s="1" t="e">
        <f>#REF!</f>
        <v>#REF!</v>
      </c>
      <c r="DOJ1671" s="1" t="e">
        <f>#REF!</f>
        <v>#REF!</v>
      </c>
      <c r="DOK1671" s="1" t="e">
        <f>#REF!</f>
        <v>#REF!</v>
      </c>
      <c r="DOL1671" s="1" t="e">
        <f>#REF!</f>
        <v>#REF!</v>
      </c>
      <c r="DOM1671" s="1" t="e">
        <f>#REF!</f>
        <v>#REF!</v>
      </c>
      <c r="DON1671" s="1" t="e">
        <f>#REF!</f>
        <v>#REF!</v>
      </c>
      <c r="DOO1671" s="1" t="e">
        <f>#REF!</f>
        <v>#REF!</v>
      </c>
      <c r="DOP1671" s="1" t="e">
        <f>#REF!</f>
        <v>#REF!</v>
      </c>
      <c r="DOQ1671" s="1" t="e">
        <f>#REF!</f>
        <v>#REF!</v>
      </c>
      <c r="DOR1671" s="1" t="e">
        <f>#REF!</f>
        <v>#REF!</v>
      </c>
      <c r="DOS1671" s="1" t="e">
        <f>#REF!</f>
        <v>#REF!</v>
      </c>
      <c r="DOT1671" s="1" t="e">
        <f>#REF!</f>
        <v>#REF!</v>
      </c>
      <c r="DOU1671" s="1" t="e">
        <f>#REF!</f>
        <v>#REF!</v>
      </c>
      <c r="DOV1671" s="1" t="e">
        <f>#REF!</f>
        <v>#REF!</v>
      </c>
      <c r="DOW1671" s="1" t="e">
        <f>#REF!</f>
        <v>#REF!</v>
      </c>
      <c r="DOX1671" s="1" t="e">
        <f>#REF!</f>
        <v>#REF!</v>
      </c>
      <c r="DOY1671" s="1" t="e">
        <f>#REF!</f>
        <v>#REF!</v>
      </c>
      <c r="DOZ1671" s="1" t="e">
        <f>#REF!</f>
        <v>#REF!</v>
      </c>
      <c r="DPA1671" s="1" t="e">
        <f>#REF!</f>
        <v>#REF!</v>
      </c>
      <c r="DPB1671" s="1" t="e">
        <f>#REF!</f>
        <v>#REF!</v>
      </c>
      <c r="DPC1671" s="1" t="e">
        <f>#REF!</f>
        <v>#REF!</v>
      </c>
      <c r="DPD1671" s="1" t="e">
        <f>#REF!</f>
        <v>#REF!</v>
      </c>
      <c r="DPE1671" s="1" t="e">
        <f>#REF!</f>
        <v>#REF!</v>
      </c>
      <c r="DPF1671" s="1" t="e">
        <f>#REF!</f>
        <v>#REF!</v>
      </c>
      <c r="DPG1671" s="1" t="e">
        <f>#REF!</f>
        <v>#REF!</v>
      </c>
      <c r="DPH1671" s="1" t="e">
        <f>#REF!</f>
        <v>#REF!</v>
      </c>
      <c r="DPI1671" s="1" t="e">
        <f>#REF!</f>
        <v>#REF!</v>
      </c>
      <c r="DPJ1671" s="1" t="e">
        <f>#REF!</f>
        <v>#REF!</v>
      </c>
      <c r="DPK1671" s="1" t="e">
        <f>#REF!</f>
        <v>#REF!</v>
      </c>
      <c r="DPL1671" s="1" t="e">
        <f>#REF!</f>
        <v>#REF!</v>
      </c>
      <c r="DPM1671" s="1" t="e">
        <f>#REF!</f>
        <v>#REF!</v>
      </c>
      <c r="DPN1671" s="1" t="e">
        <f>#REF!</f>
        <v>#REF!</v>
      </c>
      <c r="DPO1671" s="1" t="e">
        <f>#REF!</f>
        <v>#REF!</v>
      </c>
      <c r="DPP1671" s="1" t="e">
        <f>#REF!</f>
        <v>#REF!</v>
      </c>
      <c r="DPQ1671" s="1" t="e">
        <f>#REF!</f>
        <v>#REF!</v>
      </c>
      <c r="DPR1671" s="1" t="e">
        <f>#REF!</f>
        <v>#REF!</v>
      </c>
      <c r="DPS1671" s="1" t="e">
        <f>#REF!</f>
        <v>#REF!</v>
      </c>
      <c r="DPT1671" s="1" t="e">
        <f>#REF!</f>
        <v>#REF!</v>
      </c>
      <c r="DPU1671" s="1" t="e">
        <f>#REF!</f>
        <v>#REF!</v>
      </c>
      <c r="DPV1671" s="1" t="e">
        <f>#REF!</f>
        <v>#REF!</v>
      </c>
      <c r="DPW1671" s="1" t="e">
        <f>#REF!</f>
        <v>#REF!</v>
      </c>
      <c r="DPX1671" s="1" t="e">
        <f>#REF!</f>
        <v>#REF!</v>
      </c>
      <c r="DPY1671" s="1" t="e">
        <f>#REF!</f>
        <v>#REF!</v>
      </c>
      <c r="DPZ1671" s="1" t="e">
        <f>#REF!</f>
        <v>#REF!</v>
      </c>
      <c r="DQA1671" s="1" t="e">
        <f>#REF!</f>
        <v>#REF!</v>
      </c>
      <c r="DQB1671" s="1" t="e">
        <f>#REF!</f>
        <v>#REF!</v>
      </c>
      <c r="DQC1671" s="1" t="e">
        <f>#REF!</f>
        <v>#REF!</v>
      </c>
      <c r="DQD1671" s="1" t="e">
        <f>#REF!</f>
        <v>#REF!</v>
      </c>
      <c r="DQE1671" s="1" t="e">
        <f>#REF!</f>
        <v>#REF!</v>
      </c>
      <c r="DQF1671" s="1" t="e">
        <f>#REF!</f>
        <v>#REF!</v>
      </c>
      <c r="DQG1671" s="1" t="e">
        <f>#REF!</f>
        <v>#REF!</v>
      </c>
      <c r="DQH1671" s="1" t="e">
        <f>#REF!</f>
        <v>#REF!</v>
      </c>
      <c r="DQI1671" s="1" t="e">
        <f>#REF!</f>
        <v>#REF!</v>
      </c>
      <c r="DQJ1671" s="1" t="e">
        <f>#REF!</f>
        <v>#REF!</v>
      </c>
      <c r="DQK1671" s="1" t="e">
        <f>#REF!</f>
        <v>#REF!</v>
      </c>
      <c r="DQL1671" s="1" t="e">
        <f>#REF!</f>
        <v>#REF!</v>
      </c>
      <c r="DQM1671" s="1" t="e">
        <f>#REF!</f>
        <v>#REF!</v>
      </c>
      <c r="DQN1671" s="1" t="e">
        <f>#REF!</f>
        <v>#REF!</v>
      </c>
      <c r="DQO1671" s="1" t="e">
        <f>#REF!</f>
        <v>#REF!</v>
      </c>
      <c r="DQP1671" s="1" t="e">
        <f>#REF!</f>
        <v>#REF!</v>
      </c>
      <c r="DQQ1671" s="1" t="e">
        <f>#REF!</f>
        <v>#REF!</v>
      </c>
      <c r="DQR1671" s="1" t="e">
        <f>#REF!</f>
        <v>#REF!</v>
      </c>
      <c r="DQS1671" s="1" t="e">
        <f>#REF!</f>
        <v>#REF!</v>
      </c>
      <c r="DQT1671" s="1" t="e">
        <f>#REF!</f>
        <v>#REF!</v>
      </c>
      <c r="DQU1671" s="1" t="e">
        <f>#REF!</f>
        <v>#REF!</v>
      </c>
      <c r="DQV1671" s="1" t="e">
        <f>#REF!</f>
        <v>#REF!</v>
      </c>
      <c r="DQW1671" s="1" t="e">
        <f>#REF!</f>
        <v>#REF!</v>
      </c>
      <c r="DQX1671" s="1" t="e">
        <f>#REF!</f>
        <v>#REF!</v>
      </c>
      <c r="DQY1671" s="1" t="e">
        <f>#REF!</f>
        <v>#REF!</v>
      </c>
      <c r="DQZ1671" s="1" t="e">
        <f>#REF!</f>
        <v>#REF!</v>
      </c>
      <c r="DRA1671" s="1" t="e">
        <f>#REF!</f>
        <v>#REF!</v>
      </c>
      <c r="DRB1671" s="1" t="e">
        <f>#REF!</f>
        <v>#REF!</v>
      </c>
      <c r="DRC1671" s="1" t="e">
        <f>#REF!</f>
        <v>#REF!</v>
      </c>
      <c r="DRD1671" s="1" t="e">
        <f>#REF!</f>
        <v>#REF!</v>
      </c>
      <c r="DRE1671" s="1" t="e">
        <f>#REF!</f>
        <v>#REF!</v>
      </c>
      <c r="DRF1671" s="1" t="e">
        <f>#REF!</f>
        <v>#REF!</v>
      </c>
      <c r="DRG1671" s="1" t="e">
        <f>#REF!</f>
        <v>#REF!</v>
      </c>
      <c r="DRH1671" s="1" t="e">
        <f>#REF!</f>
        <v>#REF!</v>
      </c>
      <c r="DRI1671" s="1" t="e">
        <f>#REF!</f>
        <v>#REF!</v>
      </c>
      <c r="DRJ1671" s="1" t="e">
        <f>#REF!</f>
        <v>#REF!</v>
      </c>
      <c r="DRK1671" s="1" t="e">
        <f>#REF!</f>
        <v>#REF!</v>
      </c>
      <c r="DRL1671" s="1" t="e">
        <f>#REF!</f>
        <v>#REF!</v>
      </c>
      <c r="DRM1671" s="1" t="e">
        <f>#REF!</f>
        <v>#REF!</v>
      </c>
      <c r="DRN1671" s="1" t="e">
        <f>#REF!</f>
        <v>#REF!</v>
      </c>
      <c r="DRO1671" s="1" t="e">
        <f>#REF!</f>
        <v>#REF!</v>
      </c>
      <c r="DRP1671" s="1" t="e">
        <f>#REF!</f>
        <v>#REF!</v>
      </c>
      <c r="DRQ1671" s="1" t="e">
        <f>#REF!</f>
        <v>#REF!</v>
      </c>
      <c r="DRR1671" s="1" t="e">
        <f>#REF!</f>
        <v>#REF!</v>
      </c>
      <c r="DRS1671" s="1" t="e">
        <f>#REF!</f>
        <v>#REF!</v>
      </c>
      <c r="DRT1671" s="1" t="e">
        <f>#REF!</f>
        <v>#REF!</v>
      </c>
      <c r="DRU1671" s="1" t="e">
        <f>#REF!</f>
        <v>#REF!</v>
      </c>
      <c r="DRV1671" s="1" t="e">
        <f>#REF!</f>
        <v>#REF!</v>
      </c>
      <c r="DRW1671" s="1" t="e">
        <f>#REF!</f>
        <v>#REF!</v>
      </c>
      <c r="DRX1671" s="1" t="e">
        <f>#REF!</f>
        <v>#REF!</v>
      </c>
      <c r="DRY1671" s="1" t="e">
        <f>#REF!</f>
        <v>#REF!</v>
      </c>
      <c r="DRZ1671" s="1" t="e">
        <f>#REF!</f>
        <v>#REF!</v>
      </c>
      <c r="DSA1671" s="1" t="e">
        <f>#REF!</f>
        <v>#REF!</v>
      </c>
      <c r="DSB1671" s="1" t="e">
        <f>#REF!</f>
        <v>#REF!</v>
      </c>
      <c r="DSC1671" s="1" t="e">
        <f>#REF!</f>
        <v>#REF!</v>
      </c>
      <c r="DSD1671" s="1" t="e">
        <f>#REF!</f>
        <v>#REF!</v>
      </c>
      <c r="DSE1671" s="1" t="e">
        <f>#REF!</f>
        <v>#REF!</v>
      </c>
      <c r="DSF1671" s="1" t="e">
        <f>#REF!</f>
        <v>#REF!</v>
      </c>
      <c r="DSG1671" s="1" t="e">
        <f>#REF!</f>
        <v>#REF!</v>
      </c>
      <c r="DSH1671" s="1" t="e">
        <f>#REF!</f>
        <v>#REF!</v>
      </c>
      <c r="DSI1671" s="1" t="e">
        <f>#REF!</f>
        <v>#REF!</v>
      </c>
      <c r="DSJ1671" s="1" t="e">
        <f>#REF!</f>
        <v>#REF!</v>
      </c>
      <c r="DSK1671" s="1" t="e">
        <f>#REF!</f>
        <v>#REF!</v>
      </c>
      <c r="DSL1671" s="1" t="e">
        <f>#REF!</f>
        <v>#REF!</v>
      </c>
      <c r="DSM1671" s="1" t="e">
        <f>#REF!</f>
        <v>#REF!</v>
      </c>
      <c r="DSN1671" s="1" t="e">
        <f>#REF!</f>
        <v>#REF!</v>
      </c>
      <c r="DSO1671" s="1" t="e">
        <f>#REF!</f>
        <v>#REF!</v>
      </c>
      <c r="DSP1671" s="1" t="e">
        <f>#REF!</f>
        <v>#REF!</v>
      </c>
      <c r="DSQ1671" s="1" t="e">
        <f>#REF!</f>
        <v>#REF!</v>
      </c>
      <c r="DSR1671" s="1" t="e">
        <f>#REF!</f>
        <v>#REF!</v>
      </c>
      <c r="DSS1671" s="1" t="e">
        <f>#REF!</f>
        <v>#REF!</v>
      </c>
      <c r="DST1671" s="1" t="e">
        <f>#REF!</f>
        <v>#REF!</v>
      </c>
      <c r="DSU1671" s="1" t="e">
        <f>#REF!</f>
        <v>#REF!</v>
      </c>
      <c r="DSV1671" s="1" t="e">
        <f>#REF!</f>
        <v>#REF!</v>
      </c>
      <c r="DSW1671" s="1" t="e">
        <f>#REF!</f>
        <v>#REF!</v>
      </c>
      <c r="DSX1671" s="1" t="e">
        <f>#REF!</f>
        <v>#REF!</v>
      </c>
      <c r="DSY1671" s="1" t="e">
        <f>#REF!</f>
        <v>#REF!</v>
      </c>
      <c r="DSZ1671" s="1" t="e">
        <f>#REF!</f>
        <v>#REF!</v>
      </c>
      <c r="DTA1671" s="1" t="e">
        <f>#REF!</f>
        <v>#REF!</v>
      </c>
      <c r="DTB1671" s="1" t="e">
        <f>#REF!</f>
        <v>#REF!</v>
      </c>
      <c r="DTC1671" s="1" t="e">
        <f>#REF!</f>
        <v>#REF!</v>
      </c>
      <c r="DTD1671" s="1" t="e">
        <f>#REF!</f>
        <v>#REF!</v>
      </c>
      <c r="DTE1671" s="1" t="e">
        <f>#REF!</f>
        <v>#REF!</v>
      </c>
      <c r="DTF1671" s="1" t="e">
        <f>#REF!</f>
        <v>#REF!</v>
      </c>
      <c r="DTG1671" s="1" t="e">
        <f>#REF!</f>
        <v>#REF!</v>
      </c>
      <c r="DTH1671" s="1" t="e">
        <f>#REF!</f>
        <v>#REF!</v>
      </c>
      <c r="DTI1671" s="1" t="e">
        <f>#REF!</f>
        <v>#REF!</v>
      </c>
      <c r="DTJ1671" s="1" t="e">
        <f>#REF!</f>
        <v>#REF!</v>
      </c>
      <c r="DTK1671" s="1" t="e">
        <f>#REF!</f>
        <v>#REF!</v>
      </c>
      <c r="DTL1671" s="1" t="e">
        <f>#REF!</f>
        <v>#REF!</v>
      </c>
      <c r="DTM1671" s="1" t="e">
        <f>#REF!</f>
        <v>#REF!</v>
      </c>
      <c r="DTN1671" s="1" t="e">
        <f>#REF!</f>
        <v>#REF!</v>
      </c>
      <c r="DTO1671" s="1" t="e">
        <f>#REF!</f>
        <v>#REF!</v>
      </c>
      <c r="DTP1671" s="1" t="e">
        <f>#REF!</f>
        <v>#REF!</v>
      </c>
      <c r="DTQ1671" s="1" t="e">
        <f>#REF!</f>
        <v>#REF!</v>
      </c>
      <c r="DTR1671" s="1" t="e">
        <f>#REF!</f>
        <v>#REF!</v>
      </c>
      <c r="DTS1671" s="1" t="e">
        <f>#REF!</f>
        <v>#REF!</v>
      </c>
      <c r="DTT1671" s="1" t="e">
        <f>#REF!</f>
        <v>#REF!</v>
      </c>
      <c r="DTU1671" s="1" t="e">
        <f>#REF!</f>
        <v>#REF!</v>
      </c>
      <c r="DTV1671" s="1" t="e">
        <f>#REF!</f>
        <v>#REF!</v>
      </c>
      <c r="DTW1671" s="1" t="e">
        <f>#REF!</f>
        <v>#REF!</v>
      </c>
      <c r="DTX1671" s="1" t="e">
        <f>#REF!</f>
        <v>#REF!</v>
      </c>
      <c r="DTY1671" s="1" t="e">
        <f>#REF!</f>
        <v>#REF!</v>
      </c>
      <c r="DTZ1671" s="1" t="e">
        <f>#REF!</f>
        <v>#REF!</v>
      </c>
      <c r="DUA1671" s="1" t="e">
        <f>#REF!</f>
        <v>#REF!</v>
      </c>
      <c r="DUB1671" s="1" t="e">
        <f>#REF!</f>
        <v>#REF!</v>
      </c>
      <c r="DUC1671" s="1" t="e">
        <f>#REF!</f>
        <v>#REF!</v>
      </c>
      <c r="DUD1671" s="1" t="e">
        <f>#REF!</f>
        <v>#REF!</v>
      </c>
      <c r="DUE1671" s="1" t="e">
        <f>#REF!</f>
        <v>#REF!</v>
      </c>
      <c r="DUF1671" s="1" t="e">
        <f>#REF!</f>
        <v>#REF!</v>
      </c>
      <c r="DUG1671" s="1" t="e">
        <f>#REF!</f>
        <v>#REF!</v>
      </c>
      <c r="DUH1671" s="1" t="e">
        <f>#REF!</f>
        <v>#REF!</v>
      </c>
      <c r="DUI1671" s="1" t="e">
        <f>#REF!</f>
        <v>#REF!</v>
      </c>
      <c r="DUJ1671" s="1" t="e">
        <f>#REF!</f>
        <v>#REF!</v>
      </c>
      <c r="DUK1671" s="1" t="e">
        <f>#REF!</f>
        <v>#REF!</v>
      </c>
      <c r="DUL1671" s="1" t="e">
        <f>#REF!</f>
        <v>#REF!</v>
      </c>
      <c r="DUM1671" s="1" t="e">
        <f>#REF!</f>
        <v>#REF!</v>
      </c>
      <c r="DUN1671" s="1" t="e">
        <f>#REF!</f>
        <v>#REF!</v>
      </c>
      <c r="DUO1671" s="1" t="e">
        <f>#REF!</f>
        <v>#REF!</v>
      </c>
      <c r="DUP1671" s="1" t="e">
        <f>#REF!</f>
        <v>#REF!</v>
      </c>
      <c r="DUQ1671" s="1" t="e">
        <f>#REF!</f>
        <v>#REF!</v>
      </c>
      <c r="DUR1671" s="1" t="e">
        <f>#REF!</f>
        <v>#REF!</v>
      </c>
      <c r="DUS1671" s="1" t="e">
        <f>#REF!</f>
        <v>#REF!</v>
      </c>
      <c r="DUT1671" s="1" t="e">
        <f>#REF!</f>
        <v>#REF!</v>
      </c>
      <c r="DUU1671" s="1" t="e">
        <f>#REF!</f>
        <v>#REF!</v>
      </c>
      <c r="DUV1671" s="1" t="e">
        <f>#REF!</f>
        <v>#REF!</v>
      </c>
      <c r="DUW1671" s="1" t="e">
        <f>#REF!</f>
        <v>#REF!</v>
      </c>
      <c r="DUX1671" s="1" t="e">
        <f>#REF!</f>
        <v>#REF!</v>
      </c>
      <c r="DUY1671" s="1" t="e">
        <f>#REF!</f>
        <v>#REF!</v>
      </c>
      <c r="DUZ1671" s="1" t="e">
        <f>#REF!</f>
        <v>#REF!</v>
      </c>
      <c r="DVA1671" s="1" t="e">
        <f>#REF!</f>
        <v>#REF!</v>
      </c>
      <c r="DVB1671" s="1" t="e">
        <f>#REF!</f>
        <v>#REF!</v>
      </c>
      <c r="DVC1671" s="1" t="e">
        <f>#REF!</f>
        <v>#REF!</v>
      </c>
      <c r="DVD1671" s="1" t="e">
        <f>#REF!</f>
        <v>#REF!</v>
      </c>
      <c r="DVE1671" s="1" t="e">
        <f>#REF!</f>
        <v>#REF!</v>
      </c>
      <c r="DVF1671" s="1" t="e">
        <f>#REF!</f>
        <v>#REF!</v>
      </c>
      <c r="DVG1671" s="1" t="e">
        <f>#REF!</f>
        <v>#REF!</v>
      </c>
      <c r="DVH1671" s="1" t="e">
        <f>#REF!</f>
        <v>#REF!</v>
      </c>
      <c r="DVI1671" s="1" t="e">
        <f>#REF!</f>
        <v>#REF!</v>
      </c>
      <c r="DVJ1671" s="1" t="e">
        <f>#REF!</f>
        <v>#REF!</v>
      </c>
      <c r="DVK1671" s="1" t="e">
        <f>#REF!</f>
        <v>#REF!</v>
      </c>
      <c r="DVL1671" s="1" t="e">
        <f>#REF!</f>
        <v>#REF!</v>
      </c>
      <c r="DVM1671" s="1" t="e">
        <f>#REF!</f>
        <v>#REF!</v>
      </c>
      <c r="DVN1671" s="1" t="e">
        <f>#REF!</f>
        <v>#REF!</v>
      </c>
      <c r="DVO1671" s="1" t="e">
        <f>#REF!</f>
        <v>#REF!</v>
      </c>
      <c r="DVP1671" s="1" t="e">
        <f>#REF!</f>
        <v>#REF!</v>
      </c>
      <c r="DVQ1671" s="1" t="e">
        <f>#REF!</f>
        <v>#REF!</v>
      </c>
      <c r="DVR1671" s="1" t="e">
        <f>#REF!</f>
        <v>#REF!</v>
      </c>
      <c r="DVS1671" s="1" t="e">
        <f>#REF!</f>
        <v>#REF!</v>
      </c>
      <c r="DVT1671" s="1" t="e">
        <f>#REF!</f>
        <v>#REF!</v>
      </c>
      <c r="DVU1671" s="1" t="e">
        <f>#REF!</f>
        <v>#REF!</v>
      </c>
      <c r="DVV1671" s="1" t="e">
        <f>#REF!</f>
        <v>#REF!</v>
      </c>
      <c r="DVW1671" s="1" t="e">
        <f>#REF!</f>
        <v>#REF!</v>
      </c>
      <c r="DVX1671" s="1" t="e">
        <f>#REF!</f>
        <v>#REF!</v>
      </c>
      <c r="DVY1671" s="1" t="e">
        <f>#REF!</f>
        <v>#REF!</v>
      </c>
      <c r="DVZ1671" s="1" t="e">
        <f>#REF!</f>
        <v>#REF!</v>
      </c>
      <c r="DWA1671" s="1" t="e">
        <f>#REF!</f>
        <v>#REF!</v>
      </c>
      <c r="DWB1671" s="1" t="e">
        <f>#REF!</f>
        <v>#REF!</v>
      </c>
      <c r="DWC1671" s="1" t="e">
        <f>#REF!</f>
        <v>#REF!</v>
      </c>
      <c r="DWD1671" s="1" t="e">
        <f>#REF!</f>
        <v>#REF!</v>
      </c>
      <c r="DWE1671" s="1" t="e">
        <f>#REF!</f>
        <v>#REF!</v>
      </c>
      <c r="DWF1671" s="1" t="e">
        <f>#REF!</f>
        <v>#REF!</v>
      </c>
      <c r="DWG1671" s="1" t="e">
        <f>#REF!</f>
        <v>#REF!</v>
      </c>
      <c r="DWH1671" s="1" t="e">
        <f>#REF!</f>
        <v>#REF!</v>
      </c>
      <c r="DWI1671" s="1" t="e">
        <f>#REF!</f>
        <v>#REF!</v>
      </c>
      <c r="DWJ1671" s="1" t="e">
        <f>#REF!</f>
        <v>#REF!</v>
      </c>
      <c r="DWK1671" s="1" t="e">
        <f>#REF!</f>
        <v>#REF!</v>
      </c>
      <c r="DWL1671" s="1" t="e">
        <f>#REF!</f>
        <v>#REF!</v>
      </c>
      <c r="DWM1671" s="1" t="e">
        <f>#REF!</f>
        <v>#REF!</v>
      </c>
      <c r="DWN1671" s="1" t="e">
        <f>#REF!</f>
        <v>#REF!</v>
      </c>
      <c r="DWO1671" s="1" t="e">
        <f>#REF!</f>
        <v>#REF!</v>
      </c>
      <c r="DWP1671" s="1" t="e">
        <f>#REF!</f>
        <v>#REF!</v>
      </c>
      <c r="DWQ1671" s="1" t="e">
        <f>#REF!</f>
        <v>#REF!</v>
      </c>
      <c r="DWR1671" s="1" t="e">
        <f>#REF!</f>
        <v>#REF!</v>
      </c>
      <c r="DWS1671" s="1" t="e">
        <f>#REF!</f>
        <v>#REF!</v>
      </c>
      <c r="DWT1671" s="1" t="e">
        <f>#REF!</f>
        <v>#REF!</v>
      </c>
      <c r="DWU1671" s="1" t="e">
        <f>#REF!</f>
        <v>#REF!</v>
      </c>
      <c r="DWV1671" s="1" t="e">
        <f>#REF!</f>
        <v>#REF!</v>
      </c>
      <c r="DWW1671" s="1" t="e">
        <f>#REF!</f>
        <v>#REF!</v>
      </c>
      <c r="DWX1671" s="1" t="e">
        <f>#REF!</f>
        <v>#REF!</v>
      </c>
      <c r="DWY1671" s="1" t="e">
        <f>#REF!</f>
        <v>#REF!</v>
      </c>
      <c r="DWZ1671" s="1" t="e">
        <f>#REF!</f>
        <v>#REF!</v>
      </c>
      <c r="DXA1671" s="1" t="e">
        <f>#REF!</f>
        <v>#REF!</v>
      </c>
      <c r="DXB1671" s="1" t="e">
        <f>#REF!</f>
        <v>#REF!</v>
      </c>
      <c r="DXC1671" s="1" t="e">
        <f>#REF!</f>
        <v>#REF!</v>
      </c>
      <c r="DXD1671" s="1" t="e">
        <f>#REF!</f>
        <v>#REF!</v>
      </c>
      <c r="DXE1671" s="1" t="e">
        <f>#REF!</f>
        <v>#REF!</v>
      </c>
      <c r="DXF1671" s="1" t="e">
        <f>#REF!</f>
        <v>#REF!</v>
      </c>
      <c r="DXG1671" s="1" t="e">
        <f>#REF!</f>
        <v>#REF!</v>
      </c>
      <c r="DXH1671" s="1" t="e">
        <f>#REF!</f>
        <v>#REF!</v>
      </c>
      <c r="DXI1671" s="1" t="e">
        <f>#REF!</f>
        <v>#REF!</v>
      </c>
      <c r="DXJ1671" s="1" t="e">
        <f>#REF!</f>
        <v>#REF!</v>
      </c>
      <c r="DXK1671" s="1" t="e">
        <f>#REF!</f>
        <v>#REF!</v>
      </c>
      <c r="DXL1671" s="1" t="e">
        <f>#REF!</f>
        <v>#REF!</v>
      </c>
      <c r="DXM1671" s="1" t="e">
        <f>#REF!</f>
        <v>#REF!</v>
      </c>
      <c r="DXN1671" s="1" t="e">
        <f>#REF!</f>
        <v>#REF!</v>
      </c>
      <c r="DXO1671" s="1" t="e">
        <f>#REF!</f>
        <v>#REF!</v>
      </c>
      <c r="DXP1671" s="1" t="e">
        <f>#REF!</f>
        <v>#REF!</v>
      </c>
      <c r="DXQ1671" s="1" t="e">
        <f>#REF!</f>
        <v>#REF!</v>
      </c>
      <c r="DXR1671" s="1" t="e">
        <f>#REF!</f>
        <v>#REF!</v>
      </c>
      <c r="DXS1671" s="1" t="e">
        <f>#REF!</f>
        <v>#REF!</v>
      </c>
      <c r="DXT1671" s="1" t="e">
        <f>#REF!</f>
        <v>#REF!</v>
      </c>
      <c r="DXU1671" s="1" t="e">
        <f>#REF!</f>
        <v>#REF!</v>
      </c>
      <c r="DXV1671" s="1" t="e">
        <f>#REF!</f>
        <v>#REF!</v>
      </c>
      <c r="DXW1671" s="1" t="e">
        <f>#REF!</f>
        <v>#REF!</v>
      </c>
      <c r="DXX1671" s="1" t="e">
        <f>#REF!</f>
        <v>#REF!</v>
      </c>
      <c r="DXY1671" s="1" t="e">
        <f>#REF!</f>
        <v>#REF!</v>
      </c>
      <c r="DXZ1671" s="1" t="e">
        <f>#REF!</f>
        <v>#REF!</v>
      </c>
      <c r="DYA1671" s="1" t="e">
        <f>#REF!</f>
        <v>#REF!</v>
      </c>
      <c r="DYB1671" s="1" t="e">
        <f>#REF!</f>
        <v>#REF!</v>
      </c>
      <c r="DYC1671" s="1" t="e">
        <f>#REF!</f>
        <v>#REF!</v>
      </c>
      <c r="DYD1671" s="1" t="e">
        <f>#REF!</f>
        <v>#REF!</v>
      </c>
      <c r="DYE1671" s="1" t="e">
        <f>#REF!</f>
        <v>#REF!</v>
      </c>
      <c r="DYF1671" s="1" t="e">
        <f>#REF!</f>
        <v>#REF!</v>
      </c>
      <c r="DYG1671" s="1" t="e">
        <f>#REF!</f>
        <v>#REF!</v>
      </c>
      <c r="DYH1671" s="1" t="e">
        <f>#REF!</f>
        <v>#REF!</v>
      </c>
      <c r="DYI1671" s="1" t="e">
        <f>#REF!</f>
        <v>#REF!</v>
      </c>
      <c r="DYJ1671" s="1" t="e">
        <f>#REF!</f>
        <v>#REF!</v>
      </c>
      <c r="DYK1671" s="1" t="e">
        <f>#REF!</f>
        <v>#REF!</v>
      </c>
      <c r="DYL1671" s="1" t="e">
        <f>#REF!</f>
        <v>#REF!</v>
      </c>
      <c r="DYM1671" s="1" t="e">
        <f>#REF!</f>
        <v>#REF!</v>
      </c>
      <c r="DYN1671" s="1" t="e">
        <f>#REF!</f>
        <v>#REF!</v>
      </c>
      <c r="DYO1671" s="1" t="e">
        <f>#REF!</f>
        <v>#REF!</v>
      </c>
      <c r="DYP1671" s="1" t="e">
        <f>#REF!</f>
        <v>#REF!</v>
      </c>
      <c r="DYQ1671" s="1" t="e">
        <f>#REF!</f>
        <v>#REF!</v>
      </c>
      <c r="DYR1671" s="1" t="e">
        <f>#REF!</f>
        <v>#REF!</v>
      </c>
      <c r="DYS1671" s="1" t="e">
        <f>#REF!</f>
        <v>#REF!</v>
      </c>
      <c r="DYT1671" s="1" t="e">
        <f>#REF!</f>
        <v>#REF!</v>
      </c>
      <c r="DYU1671" s="1" t="e">
        <f>#REF!</f>
        <v>#REF!</v>
      </c>
      <c r="DYV1671" s="1" t="e">
        <f>#REF!</f>
        <v>#REF!</v>
      </c>
      <c r="DYW1671" s="1" t="e">
        <f>#REF!</f>
        <v>#REF!</v>
      </c>
      <c r="DYX1671" s="1" t="e">
        <f>#REF!</f>
        <v>#REF!</v>
      </c>
      <c r="DYY1671" s="1" t="e">
        <f>#REF!</f>
        <v>#REF!</v>
      </c>
      <c r="DYZ1671" s="1" t="e">
        <f>#REF!</f>
        <v>#REF!</v>
      </c>
      <c r="DZA1671" s="1" t="e">
        <f>#REF!</f>
        <v>#REF!</v>
      </c>
      <c r="DZB1671" s="1" t="e">
        <f>#REF!</f>
        <v>#REF!</v>
      </c>
      <c r="DZC1671" s="1" t="e">
        <f>#REF!</f>
        <v>#REF!</v>
      </c>
      <c r="DZD1671" s="1" t="e">
        <f>#REF!</f>
        <v>#REF!</v>
      </c>
      <c r="DZE1671" s="1" t="e">
        <f>#REF!</f>
        <v>#REF!</v>
      </c>
      <c r="DZF1671" s="1" t="e">
        <f>#REF!</f>
        <v>#REF!</v>
      </c>
      <c r="DZG1671" s="1" t="e">
        <f>#REF!</f>
        <v>#REF!</v>
      </c>
      <c r="DZH1671" s="1" t="e">
        <f>#REF!</f>
        <v>#REF!</v>
      </c>
      <c r="DZI1671" s="1" t="e">
        <f>#REF!</f>
        <v>#REF!</v>
      </c>
      <c r="DZJ1671" s="1" t="e">
        <f>#REF!</f>
        <v>#REF!</v>
      </c>
      <c r="DZK1671" s="1" t="e">
        <f>#REF!</f>
        <v>#REF!</v>
      </c>
      <c r="DZL1671" s="1" t="e">
        <f>#REF!</f>
        <v>#REF!</v>
      </c>
      <c r="DZM1671" s="1" t="e">
        <f>#REF!</f>
        <v>#REF!</v>
      </c>
      <c r="DZN1671" s="1" t="e">
        <f>#REF!</f>
        <v>#REF!</v>
      </c>
      <c r="DZO1671" s="1" t="e">
        <f>#REF!</f>
        <v>#REF!</v>
      </c>
      <c r="DZP1671" s="1" t="e">
        <f>#REF!</f>
        <v>#REF!</v>
      </c>
      <c r="DZQ1671" s="1" t="e">
        <f>#REF!</f>
        <v>#REF!</v>
      </c>
      <c r="DZR1671" s="1" t="e">
        <f>#REF!</f>
        <v>#REF!</v>
      </c>
      <c r="DZS1671" s="1" t="e">
        <f>#REF!</f>
        <v>#REF!</v>
      </c>
      <c r="DZT1671" s="1" t="e">
        <f>#REF!</f>
        <v>#REF!</v>
      </c>
      <c r="DZU1671" s="1" t="e">
        <f>#REF!</f>
        <v>#REF!</v>
      </c>
      <c r="DZV1671" s="1" t="e">
        <f>#REF!</f>
        <v>#REF!</v>
      </c>
      <c r="DZW1671" s="1" t="e">
        <f>#REF!</f>
        <v>#REF!</v>
      </c>
      <c r="DZX1671" s="1" t="e">
        <f>#REF!</f>
        <v>#REF!</v>
      </c>
      <c r="DZY1671" s="1" t="e">
        <f>#REF!</f>
        <v>#REF!</v>
      </c>
      <c r="DZZ1671" s="1" t="e">
        <f>#REF!</f>
        <v>#REF!</v>
      </c>
      <c r="EAA1671" s="1" t="e">
        <f>#REF!</f>
        <v>#REF!</v>
      </c>
      <c r="EAB1671" s="1" t="e">
        <f>#REF!</f>
        <v>#REF!</v>
      </c>
      <c r="EAC1671" s="1" t="e">
        <f>#REF!</f>
        <v>#REF!</v>
      </c>
      <c r="EAD1671" s="1" t="e">
        <f>#REF!</f>
        <v>#REF!</v>
      </c>
      <c r="EAE1671" s="1" t="e">
        <f>#REF!</f>
        <v>#REF!</v>
      </c>
      <c r="EAF1671" s="1" t="e">
        <f>#REF!</f>
        <v>#REF!</v>
      </c>
      <c r="EAG1671" s="1" t="e">
        <f>#REF!</f>
        <v>#REF!</v>
      </c>
      <c r="EAH1671" s="1" t="e">
        <f>#REF!</f>
        <v>#REF!</v>
      </c>
      <c r="EAI1671" s="1" t="e">
        <f>#REF!</f>
        <v>#REF!</v>
      </c>
      <c r="EAJ1671" s="1" t="e">
        <f>#REF!</f>
        <v>#REF!</v>
      </c>
      <c r="EAK1671" s="1" t="e">
        <f>#REF!</f>
        <v>#REF!</v>
      </c>
      <c r="EAL1671" s="1" t="e">
        <f>#REF!</f>
        <v>#REF!</v>
      </c>
      <c r="EAM1671" s="1" t="e">
        <f>#REF!</f>
        <v>#REF!</v>
      </c>
      <c r="EAN1671" s="1" t="e">
        <f>#REF!</f>
        <v>#REF!</v>
      </c>
      <c r="EAO1671" s="1" t="e">
        <f>#REF!</f>
        <v>#REF!</v>
      </c>
      <c r="EAP1671" s="1" t="e">
        <f>#REF!</f>
        <v>#REF!</v>
      </c>
      <c r="EAQ1671" s="1" t="e">
        <f>#REF!</f>
        <v>#REF!</v>
      </c>
      <c r="EAR1671" s="1" t="e">
        <f>#REF!</f>
        <v>#REF!</v>
      </c>
      <c r="EAS1671" s="1" t="e">
        <f>#REF!</f>
        <v>#REF!</v>
      </c>
      <c r="EAT1671" s="1" t="e">
        <f>#REF!</f>
        <v>#REF!</v>
      </c>
      <c r="EAU1671" s="1" t="e">
        <f>#REF!</f>
        <v>#REF!</v>
      </c>
      <c r="EAV1671" s="1" t="e">
        <f>#REF!</f>
        <v>#REF!</v>
      </c>
      <c r="EAW1671" s="1" t="e">
        <f>#REF!</f>
        <v>#REF!</v>
      </c>
      <c r="EAX1671" s="1" t="e">
        <f>#REF!</f>
        <v>#REF!</v>
      </c>
      <c r="EAY1671" s="1" t="e">
        <f>#REF!</f>
        <v>#REF!</v>
      </c>
      <c r="EAZ1671" s="1" t="e">
        <f>#REF!</f>
        <v>#REF!</v>
      </c>
      <c r="EBA1671" s="1" t="e">
        <f>#REF!</f>
        <v>#REF!</v>
      </c>
      <c r="EBB1671" s="1" t="e">
        <f>#REF!</f>
        <v>#REF!</v>
      </c>
      <c r="EBC1671" s="1" t="e">
        <f>#REF!</f>
        <v>#REF!</v>
      </c>
      <c r="EBD1671" s="1" t="e">
        <f>#REF!</f>
        <v>#REF!</v>
      </c>
      <c r="EBE1671" s="1" t="e">
        <f>#REF!</f>
        <v>#REF!</v>
      </c>
      <c r="EBF1671" s="1" t="e">
        <f>#REF!</f>
        <v>#REF!</v>
      </c>
      <c r="EBG1671" s="1" t="e">
        <f>#REF!</f>
        <v>#REF!</v>
      </c>
      <c r="EBH1671" s="1" t="e">
        <f>#REF!</f>
        <v>#REF!</v>
      </c>
      <c r="EBI1671" s="1" t="e">
        <f>#REF!</f>
        <v>#REF!</v>
      </c>
      <c r="EBJ1671" s="1" t="e">
        <f>#REF!</f>
        <v>#REF!</v>
      </c>
      <c r="EBK1671" s="1" t="e">
        <f>#REF!</f>
        <v>#REF!</v>
      </c>
      <c r="EBL1671" s="1" t="e">
        <f>#REF!</f>
        <v>#REF!</v>
      </c>
      <c r="EBM1671" s="1" t="e">
        <f>#REF!</f>
        <v>#REF!</v>
      </c>
      <c r="EBN1671" s="1" t="e">
        <f>#REF!</f>
        <v>#REF!</v>
      </c>
      <c r="EBO1671" s="1" t="e">
        <f>#REF!</f>
        <v>#REF!</v>
      </c>
      <c r="EBP1671" s="1" t="e">
        <f>#REF!</f>
        <v>#REF!</v>
      </c>
      <c r="EBQ1671" s="1" t="e">
        <f>#REF!</f>
        <v>#REF!</v>
      </c>
      <c r="EBR1671" s="1" t="e">
        <f>#REF!</f>
        <v>#REF!</v>
      </c>
      <c r="EBS1671" s="1" t="e">
        <f>#REF!</f>
        <v>#REF!</v>
      </c>
      <c r="EBT1671" s="1" t="e">
        <f>#REF!</f>
        <v>#REF!</v>
      </c>
      <c r="EBU1671" s="1" t="e">
        <f>#REF!</f>
        <v>#REF!</v>
      </c>
      <c r="EBV1671" s="1" t="e">
        <f>#REF!</f>
        <v>#REF!</v>
      </c>
      <c r="EBW1671" s="1" t="e">
        <f>#REF!</f>
        <v>#REF!</v>
      </c>
      <c r="EBX1671" s="1" t="e">
        <f>#REF!</f>
        <v>#REF!</v>
      </c>
      <c r="EBY1671" s="1" t="e">
        <f>#REF!</f>
        <v>#REF!</v>
      </c>
      <c r="EBZ1671" s="1" t="e">
        <f>#REF!</f>
        <v>#REF!</v>
      </c>
      <c r="ECA1671" s="1" t="e">
        <f>#REF!</f>
        <v>#REF!</v>
      </c>
      <c r="ECB1671" s="1" t="e">
        <f>#REF!</f>
        <v>#REF!</v>
      </c>
      <c r="ECC1671" s="1" t="e">
        <f>#REF!</f>
        <v>#REF!</v>
      </c>
      <c r="ECD1671" s="1" t="e">
        <f>#REF!</f>
        <v>#REF!</v>
      </c>
      <c r="ECE1671" s="1" t="e">
        <f>#REF!</f>
        <v>#REF!</v>
      </c>
      <c r="ECF1671" s="1" t="e">
        <f>#REF!</f>
        <v>#REF!</v>
      </c>
      <c r="ECG1671" s="1" t="e">
        <f>#REF!</f>
        <v>#REF!</v>
      </c>
      <c r="ECH1671" s="1" t="e">
        <f>#REF!</f>
        <v>#REF!</v>
      </c>
      <c r="ECI1671" s="1" t="e">
        <f>#REF!</f>
        <v>#REF!</v>
      </c>
      <c r="ECJ1671" s="1" t="e">
        <f>#REF!</f>
        <v>#REF!</v>
      </c>
      <c r="ECK1671" s="1" t="e">
        <f>#REF!</f>
        <v>#REF!</v>
      </c>
      <c r="ECL1671" s="1" t="e">
        <f>#REF!</f>
        <v>#REF!</v>
      </c>
      <c r="ECM1671" s="1" t="e">
        <f>#REF!</f>
        <v>#REF!</v>
      </c>
      <c r="ECN1671" s="1" t="e">
        <f>#REF!</f>
        <v>#REF!</v>
      </c>
      <c r="ECO1671" s="1" t="e">
        <f>#REF!</f>
        <v>#REF!</v>
      </c>
      <c r="ECP1671" s="1" t="e">
        <f>#REF!</f>
        <v>#REF!</v>
      </c>
      <c r="ECQ1671" s="1" t="e">
        <f>#REF!</f>
        <v>#REF!</v>
      </c>
      <c r="ECR1671" s="1" t="e">
        <f>#REF!</f>
        <v>#REF!</v>
      </c>
      <c r="ECS1671" s="1" t="e">
        <f>#REF!</f>
        <v>#REF!</v>
      </c>
      <c r="ECT1671" s="1" t="e">
        <f>#REF!</f>
        <v>#REF!</v>
      </c>
      <c r="ECU1671" s="1" t="e">
        <f>#REF!</f>
        <v>#REF!</v>
      </c>
      <c r="ECV1671" s="1" t="e">
        <f>#REF!</f>
        <v>#REF!</v>
      </c>
      <c r="ECW1671" s="1" t="e">
        <f>#REF!</f>
        <v>#REF!</v>
      </c>
      <c r="ECX1671" s="1" t="e">
        <f>#REF!</f>
        <v>#REF!</v>
      </c>
      <c r="ECY1671" s="1" t="e">
        <f>#REF!</f>
        <v>#REF!</v>
      </c>
      <c r="ECZ1671" s="1" t="e">
        <f>#REF!</f>
        <v>#REF!</v>
      </c>
      <c r="EDA1671" s="1" t="e">
        <f>#REF!</f>
        <v>#REF!</v>
      </c>
      <c r="EDB1671" s="1" t="e">
        <f>#REF!</f>
        <v>#REF!</v>
      </c>
      <c r="EDC1671" s="1" t="e">
        <f>#REF!</f>
        <v>#REF!</v>
      </c>
      <c r="EDD1671" s="1" t="e">
        <f>#REF!</f>
        <v>#REF!</v>
      </c>
      <c r="EDE1671" s="1" t="e">
        <f>#REF!</f>
        <v>#REF!</v>
      </c>
      <c r="EDF1671" s="1" t="e">
        <f>#REF!</f>
        <v>#REF!</v>
      </c>
      <c r="EDG1671" s="1" t="e">
        <f>#REF!</f>
        <v>#REF!</v>
      </c>
      <c r="EDH1671" s="1" t="e">
        <f>#REF!</f>
        <v>#REF!</v>
      </c>
      <c r="EDI1671" s="1" t="e">
        <f>#REF!</f>
        <v>#REF!</v>
      </c>
      <c r="EDJ1671" s="1" t="e">
        <f>#REF!</f>
        <v>#REF!</v>
      </c>
      <c r="EDK1671" s="1" t="e">
        <f>#REF!</f>
        <v>#REF!</v>
      </c>
      <c r="EDL1671" s="1" t="e">
        <f>#REF!</f>
        <v>#REF!</v>
      </c>
      <c r="EDM1671" s="1" t="e">
        <f>#REF!</f>
        <v>#REF!</v>
      </c>
      <c r="EDN1671" s="1" t="e">
        <f>#REF!</f>
        <v>#REF!</v>
      </c>
      <c r="EDO1671" s="1" t="e">
        <f>#REF!</f>
        <v>#REF!</v>
      </c>
      <c r="EDP1671" s="1" t="e">
        <f>#REF!</f>
        <v>#REF!</v>
      </c>
      <c r="EDQ1671" s="1" t="e">
        <f>#REF!</f>
        <v>#REF!</v>
      </c>
      <c r="EDR1671" s="1" t="e">
        <f>#REF!</f>
        <v>#REF!</v>
      </c>
      <c r="EDS1671" s="1" t="e">
        <f>#REF!</f>
        <v>#REF!</v>
      </c>
      <c r="EDT1671" s="1" t="e">
        <f>#REF!</f>
        <v>#REF!</v>
      </c>
      <c r="EDU1671" s="1" t="e">
        <f>#REF!</f>
        <v>#REF!</v>
      </c>
      <c r="EDV1671" s="1" t="e">
        <f>#REF!</f>
        <v>#REF!</v>
      </c>
      <c r="EDW1671" s="1" t="e">
        <f>#REF!</f>
        <v>#REF!</v>
      </c>
      <c r="EDX1671" s="1" t="e">
        <f>#REF!</f>
        <v>#REF!</v>
      </c>
      <c r="EDY1671" s="1" t="e">
        <f>#REF!</f>
        <v>#REF!</v>
      </c>
      <c r="EDZ1671" s="1" t="e">
        <f>#REF!</f>
        <v>#REF!</v>
      </c>
      <c r="EEA1671" s="1" t="e">
        <f>#REF!</f>
        <v>#REF!</v>
      </c>
      <c r="EEB1671" s="1" t="e">
        <f>#REF!</f>
        <v>#REF!</v>
      </c>
      <c r="EEC1671" s="1" t="e">
        <f>#REF!</f>
        <v>#REF!</v>
      </c>
      <c r="EED1671" s="1" t="e">
        <f>#REF!</f>
        <v>#REF!</v>
      </c>
      <c r="EEE1671" s="1" t="e">
        <f>#REF!</f>
        <v>#REF!</v>
      </c>
      <c r="EEF1671" s="1" t="e">
        <f>#REF!</f>
        <v>#REF!</v>
      </c>
      <c r="EEG1671" s="1" t="e">
        <f>#REF!</f>
        <v>#REF!</v>
      </c>
      <c r="EEH1671" s="1" t="e">
        <f>#REF!</f>
        <v>#REF!</v>
      </c>
      <c r="EEI1671" s="1" t="e">
        <f>#REF!</f>
        <v>#REF!</v>
      </c>
      <c r="EEJ1671" s="1" t="e">
        <f>#REF!</f>
        <v>#REF!</v>
      </c>
      <c r="EEK1671" s="1" t="e">
        <f>#REF!</f>
        <v>#REF!</v>
      </c>
      <c r="EEL1671" s="1" t="e">
        <f>#REF!</f>
        <v>#REF!</v>
      </c>
      <c r="EEM1671" s="1" t="e">
        <f>#REF!</f>
        <v>#REF!</v>
      </c>
      <c r="EEN1671" s="1" t="e">
        <f>#REF!</f>
        <v>#REF!</v>
      </c>
      <c r="EEO1671" s="1" t="e">
        <f>#REF!</f>
        <v>#REF!</v>
      </c>
      <c r="EEP1671" s="1" t="e">
        <f>#REF!</f>
        <v>#REF!</v>
      </c>
      <c r="EEQ1671" s="1" t="e">
        <f>#REF!</f>
        <v>#REF!</v>
      </c>
      <c r="EER1671" s="1" t="e">
        <f>#REF!</f>
        <v>#REF!</v>
      </c>
      <c r="EES1671" s="1" t="e">
        <f>#REF!</f>
        <v>#REF!</v>
      </c>
      <c r="EET1671" s="1" t="e">
        <f>#REF!</f>
        <v>#REF!</v>
      </c>
      <c r="EEU1671" s="1" t="e">
        <f>#REF!</f>
        <v>#REF!</v>
      </c>
      <c r="EEV1671" s="1" t="e">
        <f>#REF!</f>
        <v>#REF!</v>
      </c>
      <c r="EEW1671" s="1" t="e">
        <f>#REF!</f>
        <v>#REF!</v>
      </c>
      <c r="EEX1671" s="1" t="e">
        <f>#REF!</f>
        <v>#REF!</v>
      </c>
      <c r="EEY1671" s="1" t="e">
        <f>#REF!</f>
        <v>#REF!</v>
      </c>
      <c r="EEZ1671" s="1" t="e">
        <f>#REF!</f>
        <v>#REF!</v>
      </c>
      <c r="EFA1671" s="1" t="e">
        <f>#REF!</f>
        <v>#REF!</v>
      </c>
      <c r="EFB1671" s="1" t="e">
        <f>#REF!</f>
        <v>#REF!</v>
      </c>
      <c r="EFC1671" s="1" t="e">
        <f>#REF!</f>
        <v>#REF!</v>
      </c>
      <c r="EFD1671" s="1" t="e">
        <f>#REF!</f>
        <v>#REF!</v>
      </c>
      <c r="EFE1671" s="1" t="e">
        <f>#REF!</f>
        <v>#REF!</v>
      </c>
      <c r="EFF1671" s="1" t="e">
        <f>#REF!</f>
        <v>#REF!</v>
      </c>
      <c r="EFG1671" s="1" t="e">
        <f>#REF!</f>
        <v>#REF!</v>
      </c>
      <c r="EFH1671" s="1" t="e">
        <f>#REF!</f>
        <v>#REF!</v>
      </c>
      <c r="EFI1671" s="1" t="e">
        <f>#REF!</f>
        <v>#REF!</v>
      </c>
      <c r="EFJ1671" s="1" t="e">
        <f>#REF!</f>
        <v>#REF!</v>
      </c>
      <c r="EFK1671" s="1" t="e">
        <f>#REF!</f>
        <v>#REF!</v>
      </c>
      <c r="EFL1671" s="1" t="e">
        <f>#REF!</f>
        <v>#REF!</v>
      </c>
      <c r="EFM1671" s="1" t="e">
        <f>#REF!</f>
        <v>#REF!</v>
      </c>
      <c r="EFN1671" s="1" t="e">
        <f>#REF!</f>
        <v>#REF!</v>
      </c>
      <c r="EFO1671" s="1" t="e">
        <f>#REF!</f>
        <v>#REF!</v>
      </c>
      <c r="EFP1671" s="1" t="e">
        <f>#REF!</f>
        <v>#REF!</v>
      </c>
      <c r="EFQ1671" s="1" t="e">
        <f>#REF!</f>
        <v>#REF!</v>
      </c>
      <c r="EFR1671" s="1" t="e">
        <f>#REF!</f>
        <v>#REF!</v>
      </c>
      <c r="EFS1671" s="1" t="e">
        <f>#REF!</f>
        <v>#REF!</v>
      </c>
      <c r="EFT1671" s="1" t="e">
        <f>#REF!</f>
        <v>#REF!</v>
      </c>
      <c r="EFU1671" s="1" t="e">
        <f>#REF!</f>
        <v>#REF!</v>
      </c>
      <c r="EFV1671" s="1" t="e">
        <f>#REF!</f>
        <v>#REF!</v>
      </c>
      <c r="EFW1671" s="1" t="e">
        <f>#REF!</f>
        <v>#REF!</v>
      </c>
      <c r="EFX1671" s="1" t="e">
        <f>#REF!</f>
        <v>#REF!</v>
      </c>
      <c r="EFY1671" s="1" t="e">
        <f>#REF!</f>
        <v>#REF!</v>
      </c>
      <c r="EFZ1671" s="1" t="e">
        <f>#REF!</f>
        <v>#REF!</v>
      </c>
      <c r="EGA1671" s="1" t="e">
        <f>#REF!</f>
        <v>#REF!</v>
      </c>
      <c r="EGB1671" s="1" t="e">
        <f>#REF!</f>
        <v>#REF!</v>
      </c>
      <c r="EGC1671" s="1" t="e">
        <f>#REF!</f>
        <v>#REF!</v>
      </c>
      <c r="EGD1671" s="1" t="e">
        <f>#REF!</f>
        <v>#REF!</v>
      </c>
      <c r="EGE1671" s="1" t="e">
        <f>#REF!</f>
        <v>#REF!</v>
      </c>
      <c r="EGF1671" s="1" t="e">
        <f>#REF!</f>
        <v>#REF!</v>
      </c>
      <c r="EGG1671" s="1" t="e">
        <f>#REF!</f>
        <v>#REF!</v>
      </c>
      <c r="EGH1671" s="1" t="e">
        <f>#REF!</f>
        <v>#REF!</v>
      </c>
      <c r="EGI1671" s="1" t="e">
        <f>#REF!</f>
        <v>#REF!</v>
      </c>
      <c r="EGJ1671" s="1" t="e">
        <f>#REF!</f>
        <v>#REF!</v>
      </c>
      <c r="EGK1671" s="1" t="e">
        <f>#REF!</f>
        <v>#REF!</v>
      </c>
      <c r="EGL1671" s="1" t="e">
        <f>#REF!</f>
        <v>#REF!</v>
      </c>
      <c r="EGM1671" s="1" t="e">
        <f>#REF!</f>
        <v>#REF!</v>
      </c>
      <c r="EGN1671" s="1" t="e">
        <f>#REF!</f>
        <v>#REF!</v>
      </c>
      <c r="EGO1671" s="1" t="e">
        <f>#REF!</f>
        <v>#REF!</v>
      </c>
      <c r="EGP1671" s="1" t="e">
        <f>#REF!</f>
        <v>#REF!</v>
      </c>
      <c r="EGQ1671" s="1" t="e">
        <f>#REF!</f>
        <v>#REF!</v>
      </c>
      <c r="EGR1671" s="1" t="e">
        <f>#REF!</f>
        <v>#REF!</v>
      </c>
      <c r="EGS1671" s="1" t="e">
        <f>#REF!</f>
        <v>#REF!</v>
      </c>
      <c r="EGT1671" s="1" t="e">
        <f>#REF!</f>
        <v>#REF!</v>
      </c>
      <c r="EGU1671" s="1" t="e">
        <f>#REF!</f>
        <v>#REF!</v>
      </c>
      <c r="EGV1671" s="1" t="e">
        <f>#REF!</f>
        <v>#REF!</v>
      </c>
      <c r="EGW1671" s="1" t="e">
        <f>#REF!</f>
        <v>#REF!</v>
      </c>
      <c r="EGX1671" s="1" t="e">
        <f>#REF!</f>
        <v>#REF!</v>
      </c>
      <c r="EGY1671" s="1" t="e">
        <f>#REF!</f>
        <v>#REF!</v>
      </c>
      <c r="EGZ1671" s="1" t="e">
        <f>#REF!</f>
        <v>#REF!</v>
      </c>
      <c r="EHA1671" s="1" t="e">
        <f>#REF!</f>
        <v>#REF!</v>
      </c>
      <c r="EHB1671" s="1" t="e">
        <f>#REF!</f>
        <v>#REF!</v>
      </c>
      <c r="EHC1671" s="1" t="e">
        <f>#REF!</f>
        <v>#REF!</v>
      </c>
      <c r="EHD1671" s="1" t="e">
        <f>#REF!</f>
        <v>#REF!</v>
      </c>
      <c r="EHE1671" s="1" t="e">
        <f>#REF!</f>
        <v>#REF!</v>
      </c>
      <c r="EHF1671" s="1" t="e">
        <f>#REF!</f>
        <v>#REF!</v>
      </c>
      <c r="EHG1671" s="1" t="e">
        <f>#REF!</f>
        <v>#REF!</v>
      </c>
      <c r="EHH1671" s="1" t="e">
        <f>#REF!</f>
        <v>#REF!</v>
      </c>
      <c r="EHI1671" s="1" t="e">
        <f>#REF!</f>
        <v>#REF!</v>
      </c>
      <c r="EHJ1671" s="1" t="e">
        <f>#REF!</f>
        <v>#REF!</v>
      </c>
      <c r="EHK1671" s="1" t="e">
        <f>#REF!</f>
        <v>#REF!</v>
      </c>
      <c r="EHL1671" s="1" t="e">
        <f>#REF!</f>
        <v>#REF!</v>
      </c>
      <c r="EHM1671" s="1" t="e">
        <f>#REF!</f>
        <v>#REF!</v>
      </c>
      <c r="EHN1671" s="1" t="e">
        <f>#REF!</f>
        <v>#REF!</v>
      </c>
      <c r="EHO1671" s="1" t="e">
        <f>#REF!</f>
        <v>#REF!</v>
      </c>
      <c r="EHP1671" s="1" t="e">
        <f>#REF!</f>
        <v>#REF!</v>
      </c>
      <c r="EHQ1671" s="1" t="e">
        <f>#REF!</f>
        <v>#REF!</v>
      </c>
      <c r="EHR1671" s="1" t="e">
        <f>#REF!</f>
        <v>#REF!</v>
      </c>
      <c r="EHS1671" s="1" t="e">
        <f>#REF!</f>
        <v>#REF!</v>
      </c>
      <c r="EHT1671" s="1" t="e">
        <f>#REF!</f>
        <v>#REF!</v>
      </c>
      <c r="EHU1671" s="1" t="e">
        <f>#REF!</f>
        <v>#REF!</v>
      </c>
      <c r="EHV1671" s="1" t="e">
        <f>#REF!</f>
        <v>#REF!</v>
      </c>
      <c r="EHW1671" s="1" t="e">
        <f>#REF!</f>
        <v>#REF!</v>
      </c>
      <c r="EHX1671" s="1" t="e">
        <f>#REF!</f>
        <v>#REF!</v>
      </c>
      <c r="EHY1671" s="1" t="e">
        <f>#REF!</f>
        <v>#REF!</v>
      </c>
      <c r="EHZ1671" s="1" t="e">
        <f>#REF!</f>
        <v>#REF!</v>
      </c>
      <c r="EIA1671" s="1" t="e">
        <f>#REF!</f>
        <v>#REF!</v>
      </c>
      <c r="EIB1671" s="1" t="e">
        <f>#REF!</f>
        <v>#REF!</v>
      </c>
      <c r="EIC1671" s="1" t="e">
        <f>#REF!</f>
        <v>#REF!</v>
      </c>
      <c r="EID1671" s="1" t="e">
        <f>#REF!</f>
        <v>#REF!</v>
      </c>
      <c r="EIE1671" s="1" t="e">
        <f>#REF!</f>
        <v>#REF!</v>
      </c>
      <c r="EIF1671" s="1" t="e">
        <f>#REF!</f>
        <v>#REF!</v>
      </c>
      <c r="EIG1671" s="1" t="e">
        <f>#REF!</f>
        <v>#REF!</v>
      </c>
      <c r="EIH1671" s="1" t="e">
        <f>#REF!</f>
        <v>#REF!</v>
      </c>
      <c r="EII1671" s="1" t="e">
        <f>#REF!</f>
        <v>#REF!</v>
      </c>
      <c r="EIJ1671" s="1" t="e">
        <f>#REF!</f>
        <v>#REF!</v>
      </c>
      <c r="EIK1671" s="1" t="e">
        <f>#REF!</f>
        <v>#REF!</v>
      </c>
      <c r="EIL1671" s="1" t="e">
        <f>#REF!</f>
        <v>#REF!</v>
      </c>
      <c r="EIM1671" s="1" t="e">
        <f>#REF!</f>
        <v>#REF!</v>
      </c>
      <c r="EIN1671" s="1" t="e">
        <f>#REF!</f>
        <v>#REF!</v>
      </c>
      <c r="EIO1671" s="1" t="e">
        <f>#REF!</f>
        <v>#REF!</v>
      </c>
      <c r="EIP1671" s="1" t="e">
        <f>#REF!</f>
        <v>#REF!</v>
      </c>
      <c r="EIQ1671" s="1" t="e">
        <f>#REF!</f>
        <v>#REF!</v>
      </c>
      <c r="EIR1671" s="1" t="e">
        <f>#REF!</f>
        <v>#REF!</v>
      </c>
      <c r="EIS1671" s="1" t="e">
        <f>#REF!</f>
        <v>#REF!</v>
      </c>
      <c r="EIT1671" s="1" t="e">
        <f>#REF!</f>
        <v>#REF!</v>
      </c>
      <c r="EIU1671" s="1" t="e">
        <f>#REF!</f>
        <v>#REF!</v>
      </c>
      <c r="EIV1671" s="1" t="e">
        <f>#REF!</f>
        <v>#REF!</v>
      </c>
      <c r="EIW1671" s="1" t="e">
        <f>#REF!</f>
        <v>#REF!</v>
      </c>
      <c r="EIX1671" s="1" t="e">
        <f>#REF!</f>
        <v>#REF!</v>
      </c>
      <c r="EIY1671" s="1" t="e">
        <f>#REF!</f>
        <v>#REF!</v>
      </c>
      <c r="EIZ1671" s="1" t="e">
        <f>#REF!</f>
        <v>#REF!</v>
      </c>
      <c r="EJA1671" s="1" t="e">
        <f>#REF!</f>
        <v>#REF!</v>
      </c>
      <c r="EJB1671" s="1" t="e">
        <f>#REF!</f>
        <v>#REF!</v>
      </c>
      <c r="EJC1671" s="1" t="e">
        <f>#REF!</f>
        <v>#REF!</v>
      </c>
      <c r="EJD1671" s="1" t="e">
        <f>#REF!</f>
        <v>#REF!</v>
      </c>
      <c r="EJE1671" s="1" t="e">
        <f>#REF!</f>
        <v>#REF!</v>
      </c>
      <c r="EJF1671" s="1" t="e">
        <f>#REF!</f>
        <v>#REF!</v>
      </c>
      <c r="EJG1671" s="1" t="e">
        <f>#REF!</f>
        <v>#REF!</v>
      </c>
      <c r="EJH1671" s="1" t="e">
        <f>#REF!</f>
        <v>#REF!</v>
      </c>
      <c r="EJI1671" s="1" t="e">
        <f>#REF!</f>
        <v>#REF!</v>
      </c>
      <c r="EJJ1671" s="1" t="e">
        <f>#REF!</f>
        <v>#REF!</v>
      </c>
      <c r="EJK1671" s="1" t="e">
        <f>#REF!</f>
        <v>#REF!</v>
      </c>
      <c r="EJL1671" s="1" t="e">
        <f>#REF!</f>
        <v>#REF!</v>
      </c>
      <c r="EJM1671" s="1" t="e">
        <f>#REF!</f>
        <v>#REF!</v>
      </c>
      <c r="EJN1671" s="1" t="e">
        <f>#REF!</f>
        <v>#REF!</v>
      </c>
      <c r="EJO1671" s="1" t="e">
        <f>#REF!</f>
        <v>#REF!</v>
      </c>
      <c r="EJP1671" s="1" t="e">
        <f>#REF!</f>
        <v>#REF!</v>
      </c>
      <c r="EJQ1671" s="1" t="e">
        <f>#REF!</f>
        <v>#REF!</v>
      </c>
      <c r="EJR1671" s="1" t="e">
        <f>#REF!</f>
        <v>#REF!</v>
      </c>
      <c r="EJS1671" s="1" t="e">
        <f>#REF!</f>
        <v>#REF!</v>
      </c>
      <c r="EJT1671" s="1" t="e">
        <f>#REF!</f>
        <v>#REF!</v>
      </c>
      <c r="EJU1671" s="1" t="e">
        <f>#REF!</f>
        <v>#REF!</v>
      </c>
      <c r="EJV1671" s="1" t="e">
        <f>#REF!</f>
        <v>#REF!</v>
      </c>
      <c r="EJW1671" s="1" t="e">
        <f>#REF!</f>
        <v>#REF!</v>
      </c>
      <c r="EJX1671" s="1" t="e">
        <f>#REF!</f>
        <v>#REF!</v>
      </c>
      <c r="EJY1671" s="1" t="e">
        <f>#REF!</f>
        <v>#REF!</v>
      </c>
      <c r="EJZ1671" s="1" t="e">
        <f>#REF!</f>
        <v>#REF!</v>
      </c>
      <c r="EKA1671" s="1" t="e">
        <f>#REF!</f>
        <v>#REF!</v>
      </c>
      <c r="EKB1671" s="1" t="e">
        <f>#REF!</f>
        <v>#REF!</v>
      </c>
      <c r="EKC1671" s="1" t="e">
        <f>#REF!</f>
        <v>#REF!</v>
      </c>
      <c r="EKD1671" s="1" t="e">
        <f>#REF!</f>
        <v>#REF!</v>
      </c>
      <c r="EKE1671" s="1" t="e">
        <f>#REF!</f>
        <v>#REF!</v>
      </c>
      <c r="EKF1671" s="1" t="e">
        <f>#REF!</f>
        <v>#REF!</v>
      </c>
      <c r="EKG1671" s="1" t="e">
        <f>#REF!</f>
        <v>#REF!</v>
      </c>
      <c r="EKH1671" s="1" t="e">
        <f>#REF!</f>
        <v>#REF!</v>
      </c>
      <c r="EKI1671" s="1" t="e">
        <f>#REF!</f>
        <v>#REF!</v>
      </c>
      <c r="EKJ1671" s="1" t="e">
        <f>#REF!</f>
        <v>#REF!</v>
      </c>
      <c r="EKK1671" s="1" t="e">
        <f>#REF!</f>
        <v>#REF!</v>
      </c>
      <c r="EKL1671" s="1" t="e">
        <f>#REF!</f>
        <v>#REF!</v>
      </c>
      <c r="EKM1671" s="1" t="e">
        <f>#REF!</f>
        <v>#REF!</v>
      </c>
      <c r="EKN1671" s="1" t="e">
        <f>#REF!</f>
        <v>#REF!</v>
      </c>
      <c r="EKO1671" s="1" t="e">
        <f>#REF!</f>
        <v>#REF!</v>
      </c>
      <c r="EKP1671" s="1" t="e">
        <f>#REF!</f>
        <v>#REF!</v>
      </c>
      <c r="EKQ1671" s="1" t="e">
        <f>#REF!</f>
        <v>#REF!</v>
      </c>
      <c r="EKR1671" s="1" t="e">
        <f>#REF!</f>
        <v>#REF!</v>
      </c>
      <c r="EKS1671" s="1" t="e">
        <f>#REF!</f>
        <v>#REF!</v>
      </c>
      <c r="EKT1671" s="1" t="e">
        <f>#REF!</f>
        <v>#REF!</v>
      </c>
      <c r="EKU1671" s="1" t="e">
        <f>#REF!</f>
        <v>#REF!</v>
      </c>
      <c r="EKV1671" s="1" t="e">
        <f>#REF!</f>
        <v>#REF!</v>
      </c>
      <c r="EKW1671" s="1" t="e">
        <f>#REF!</f>
        <v>#REF!</v>
      </c>
      <c r="EKX1671" s="1" t="e">
        <f>#REF!</f>
        <v>#REF!</v>
      </c>
      <c r="EKY1671" s="1" t="e">
        <f>#REF!</f>
        <v>#REF!</v>
      </c>
      <c r="EKZ1671" s="1" t="e">
        <f>#REF!</f>
        <v>#REF!</v>
      </c>
      <c r="ELA1671" s="1" t="e">
        <f>#REF!</f>
        <v>#REF!</v>
      </c>
      <c r="ELB1671" s="1" t="e">
        <f>#REF!</f>
        <v>#REF!</v>
      </c>
      <c r="ELC1671" s="1" t="e">
        <f>#REF!</f>
        <v>#REF!</v>
      </c>
      <c r="ELD1671" s="1" t="e">
        <f>#REF!</f>
        <v>#REF!</v>
      </c>
      <c r="ELE1671" s="1" t="e">
        <f>#REF!</f>
        <v>#REF!</v>
      </c>
      <c r="ELF1671" s="1" t="e">
        <f>#REF!</f>
        <v>#REF!</v>
      </c>
      <c r="ELG1671" s="1" t="e">
        <f>#REF!</f>
        <v>#REF!</v>
      </c>
      <c r="ELH1671" s="1" t="e">
        <f>#REF!</f>
        <v>#REF!</v>
      </c>
      <c r="ELI1671" s="1" t="e">
        <f>#REF!</f>
        <v>#REF!</v>
      </c>
      <c r="ELJ1671" s="1" t="e">
        <f>#REF!</f>
        <v>#REF!</v>
      </c>
      <c r="ELK1671" s="1" t="e">
        <f>#REF!</f>
        <v>#REF!</v>
      </c>
      <c r="ELL1671" s="1" t="e">
        <f>#REF!</f>
        <v>#REF!</v>
      </c>
      <c r="ELM1671" s="1" t="e">
        <f>#REF!</f>
        <v>#REF!</v>
      </c>
      <c r="ELN1671" s="1" t="e">
        <f>#REF!</f>
        <v>#REF!</v>
      </c>
      <c r="ELO1671" s="1" t="e">
        <f>#REF!</f>
        <v>#REF!</v>
      </c>
      <c r="ELP1671" s="1" t="e">
        <f>#REF!</f>
        <v>#REF!</v>
      </c>
      <c r="ELQ1671" s="1" t="e">
        <f>#REF!</f>
        <v>#REF!</v>
      </c>
      <c r="ELR1671" s="1" t="e">
        <f>#REF!</f>
        <v>#REF!</v>
      </c>
      <c r="ELS1671" s="1" t="e">
        <f>#REF!</f>
        <v>#REF!</v>
      </c>
      <c r="ELT1671" s="1" t="e">
        <f>#REF!</f>
        <v>#REF!</v>
      </c>
      <c r="ELU1671" s="1" t="e">
        <f>#REF!</f>
        <v>#REF!</v>
      </c>
      <c r="ELV1671" s="1" t="e">
        <f>#REF!</f>
        <v>#REF!</v>
      </c>
      <c r="ELW1671" s="1" t="e">
        <f>#REF!</f>
        <v>#REF!</v>
      </c>
      <c r="ELX1671" s="1" t="e">
        <f>#REF!</f>
        <v>#REF!</v>
      </c>
      <c r="ELY1671" s="1" t="e">
        <f>#REF!</f>
        <v>#REF!</v>
      </c>
      <c r="ELZ1671" s="1" t="e">
        <f>#REF!</f>
        <v>#REF!</v>
      </c>
      <c r="EMA1671" s="1" t="e">
        <f>#REF!</f>
        <v>#REF!</v>
      </c>
      <c r="EMB1671" s="1" t="e">
        <f>#REF!</f>
        <v>#REF!</v>
      </c>
      <c r="EMC1671" s="1" t="e">
        <f>#REF!</f>
        <v>#REF!</v>
      </c>
      <c r="EMD1671" s="1" t="e">
        <f>#REF!</f>
        <v>#REF!</v>
      </c>
      <c r="EME1671" s="1" t="e">
        <f>#REF!</f>
        <v>#REF!</v>
      </c>
      <c r="EMF1671" s="1" t="e">
        <f>#REF!</f>
        <v>#REF!</v>
      </c>
      <c r="EMG1671" s="1" t="e">
        <f>#REF!</f>
        <v>#REF!</v>
      </c>
      <c r="EMH1671" s="1" t="e">
        <f>#REF!</f>
        <v>#REF!</v>
      </c>
      <c r="EMI1671" s="1" t="e">
        <f>#REF!</f>
        <v>#REF!</v>
      </c>
      <c r="EMJ1671" s="1" t="e">
        <f>#REF!</f>
        <v>#REF!</v>
      </c>
      <c r="EMK1671" s="1" t="e">
        <f>#REF!</f>
        <v>#REF!</v>
      </c>
      <c r="EML1671" s="1" t="e">
        <f>#REF!</f>
        <v>#REF!</v>
      </c>
      <c r="EMM1671" s="1" t="e">
        <f>#REF!</f>
        <v>#REF!</v>
      </c>
      <c r="EMN1671" s="1" t="e">
        <f>#REF!</f>
        <v>#REF!</v>
      </c>
      <c r="EMO1671" s="1" t="e">
        <f>#REF!</f>
        <v>#REF!</v>
      </c>
      <c r="EMP1671" s="1" t="e">
        <f>#REF!</f>
        <v>#REF!</v>
      </c>
      <c r="EMQ1671" s="1" t="e">
        <f>#REF!</f>
        <v>#REF!</v>
      </c>
      <c r="EMR1671" s="1" t="e">
        <f>#REF!</f>
        <v>#REF!</v>
      </c>
      <c r="EMS1671" s="1" t="e">
        <f>#REF!</f>
        <v>#REF!</v>
      </c>
      <c r="EMT1671" s="1" t="e">
        <f>#REF!</f>
        <v>#REF!</v>
      </c>
      <c r="EMU1671" s="1" t="e">
        <f>#REF!</f>
        <v>#REF!</v>
      </c>
      <c r="EMV1671" s="1" t="e">
        <f>#REF!</f>
        <v>#REF!</v>
      </c>
      <c r="EMW1671" s="1" t="e">
        <f>#REF!</f>
        <v>#REF!</v>
      </c>
      <c r="EMX1671" s="1" t="e">
        <f>#REF!</f>
        <v>#REF!</v>
      </c>
      <c r="EMY1671" s="1" t="e">
        <f>#REF!</f>
        <v>#REF!</v>
      </c>
      <c r="EMZ1671" s="1" t="e">
        <f>#REF!</f>
        <v>#REF!</v>
      </c>
      <c r="ENA1671" s="1" t="e">
        <f>#REF!</f>
        <v>#REF!</v>
      </c>
      <c r="ENB1671" s="1" t="e">
        <f>#REF!</f>
        <v>#REF!</v>
      </c>
      <c r="ENC1671" s="1" t="e">
        <f>#REF!</f>
        <v>#REF!</v>
      </c>
      <c r="END1671" s="1" t="e">
        <f>#REF!</f>
        <v>#REF!</v>
      </c>
      <c r="ENE1671" s="1" t="e">
        <f>#REF!</f>
        <v>#REF!</v>
      </c>
      <c r="ENF1671" s="1" t="e">
        <f>#REF!</f>
        <v>#REF!</v>
      </c>
      <c r="ENG1671" s="1" t="e">
        <f>#REF!</f>
        <v>#REF!</v>
      </c>
      <c r="ENH1671" s="1" t="e">
        <f>#REF!</f>
        <v>#REF!</v>
      </c>
      <c r="ENI1671" s="1" t="e">
        <f>#REF!</f>
        <v>#REF!</v>
      </c>
      <c r="ENJ1671" s="1" t="e">
        <f>#REF!</f>
        <v>#REF!</v>
      </c>
      <c r="ENK1671" s="1" t="e">
        <f>#REF!</f>
        <v>#REF!</v>
      </c>
      <c r="ENL1671" s="1" t="e">
        <f>#REF!</f>
        <v>#REF!</v>
      </c>
      <c r="ENM1671" s="1" t="e">
        <f>#REF!</f>
        <v>#REF!</v>
      </c>
      <c r="ENN1671" s="1" t="e">
        <f>#REF!</f>
        <v>#REF!</v>
      </c>
      <c r="ENO1671" s="1" t="e">
        <f>#REF!</f>
        <v>#REF!</v>
      </c>
      <c r="ENP1671" s="1" t="e">
        <f>#REF!</f>
        <v>#REF!</v>
      </c>
      <c r="ENQ1671" s="1" t="e">
        <f>#REF!</f>
        <v>#REF!</v>
      </c>
      <c r="ENR1671" s="1" t="e">
        <f>#REF!</f>
        <v>#REF!</v>
      </c>
      <c r="ENS1671" s="1" t="e">
        <f>#REF!</f>
        <v>#REF!</v>
      </c>
      <c r="ENT1671" s="1" t="e">
        <f>#REF!</f>
        <v>#REF!</v>
      </c>
      <c r="ENU1671" s="1" t="e">
        <f>#REF!</f>
        <v>#REF!</v>
      </c>
      <c r="ENV1671" s="1" t="e">
        <f>#REF!</f>
        <v>#REF!</v>
      </c>
      <c r="ENW1671" s="1" t="e">
        <f>#REF!</f>
        <v>#REF!</v>
      </c>
      <c r="ENX1671" s="1" t="e">
        <f>#REF!</f>
        <v>#REF!</v>
      </c>
      <c r="ENY1671" s="1" t="e">
        <f>#REF!</f>
        <v>#REF!</v>
      </c>
      <c r="ENZ1671" s="1" t="e">
        <f>#REF!</f>
        <v>#REF!</v>
      </c>
      <c r="EOA1671" s="1" t="e">
        <f>#REF!</f>
        <v>#REF!</v>
      </c>
      <c r="EOB1671" s="1" t="e">
        <f>#REF!</f>
        <v>#REF!</v>
      </c>
      <c r="EOC1671" s="1" t="e">
        <f>#REF!</f>
        <v>#REF!</v>
      </c>
      <c r="EOD1671" s="1" t="e">
        <f>#REF!</f>
        <v>#REF!</v>
      </c>
      <c r="EOE1671" s="1" t="e">
        <f>#REF!</f>
        <v>#REF!</v>
      </c>
      <c r="EOF1671" s="1" t="e">
        <f>#REF!</f>
        <v>#REF!</v>
      </c>
      <c r="EOG1671" s="1" t="e">
        <f>#REF!</f>
        <v>#REF!</v>
      </c>
      <c r="EOH1671" s="1" t="e">
        <f>#REF!</f>
        <v>#REF!</v>
      </c>
      <c r="EOI1671" s="1" t="e">
        <f>#REF!</f>
        <v>#REF!</v>
      </c>
      <c r="EOJ1671" s="1" t="e">
        <f>#REF!</f>
        <v>#REF!</v>
      </c>
      <c r="EOK1671" s="1" t="e">
        <f>#REF!</f>
        <v>#REF!</v>
      </c>
      <c r="EOL1671" s="1" t="e">
        <f>#REF!</f>
        <v>#REF!</v>
      </c>
      <c r="EOM1671" s="1" t="e">
        <f>#REF!</f>
        <v>#REF!</v>
      </c>
      <c r="EON1671" s="1" t="e">
        <f>#REF!</f>
        <v>#REF!</v>
      </c>
      <c r="EOO1671" s="1" t="e">
        <f>#REF!</f>
        <v>#REF!</v>
      </c>
      <c r="EOP1671" s="1" t="e">
        <f>#REF!</f>
        <v>#REF!</v>
      </c>
      <c r="EOQ1671" s="1" t="e">
        <f>#REF!</f>
        <v>#REF!</v>
      </c>
      <c r="EOR1671" s="1" t="e">
        <f>#REF!</f>
        <v>#REF!</v>
      </c>
      <c r="EOS1671" s="1" t="e">
        <f>#REF!</f>
        <v>#REF!</v>
      </c>
      <c r="EOT1671" s="1" t="e">
        <f>#REF!</f>
        <v>#REF!</v>
      </c>
      <c r="EOU1671" s="1" t="e">
        <f>#REF!</f>
        <v>#REF!</v>
      </c>
      <c r="EOV1671" s="1" t="e">
        <f>#REF!</f>
        <v>#REF!</v>
      </c>
      <c r="EOW1671" s="1" t="e">
        <f>#REF!</f>
        <v>#REF!</v>
      </c>
      <c r="EOX1671" s="1" t="e">
        <f>#REF!</f>
        <v>#REF!</v>
      </c>
      <c r="EOY1671" s="1" t="e">
        <f>#REF!</f>
        <v>#REF!</v>
      </c>
      <c r="EOZ1671" s="1" t="e">
        <f>#REF!</f>
        <v>#REF!</v>
      </c>
      <c r="EPA1671" s="1" t="e">
        <f>#REF!</f>
        <v>#REF!</v>
      </c>
      <c r="EPB1671" s="1" t="e">
        <f>#REF!</f>
        <v>#REF!</v>
      </c>
      <c r="EPC1671" s="1" t="e">
        <f>#REF!</f>
        <v>#REF!</v>
      </c>
      <c r="EPD1671" s="1" t="e">
        <f>#REF!</f>
        <v>#REF!</v>
      </c>
      <c r="EPE1671" s="1" t="e">
        <f>#REF!</f>
        <v>#REF!</v>
      </c>
      <c r="EPF1671" s="1" t="e">
        <f>#REF!</f>
        <v>#REF!</v>
      </c>
      <c r="EPG1671" s="1" t="e">
        <f>#REF!</f>
        <v>#REF!</v>
      </c>
      <c r="EPH1671" s="1" t="e">
        <f>#REF!</f>
        <v>#REF!</v>
      </c>
      <c r="EPI1671" s="1" t="e">
        <f>#REF!</f>
        <v>#REF!</v>
      </c>
      <c r="EPJ1671" s="1" t="e">
        <f>#REF!</f>
        <v>#REF!</v>
      </c>
      <c r="EPK1671" s="1" t="e">
        <f>#REF!</f>
        <v>#REF!</v>
      </c>
      <c r="EPL1671" s="1" t="e">
        <f>#REF!</f>
        <v>#REF!</v>
      </c>
      <c r="EPM1671" s="1" t="e">
        <f>#REF!</f>
        <v>#REF!</v>
      </c>
      <c r="EPN1671" s="1" t="e">
        <f>#REF!</f>
        <v>#REF!</v>
      </c>
      <c r="EPO1671" s="1" t="e">
        <f>#REF!</f>
        <v>#REF!</v>
      </c>
      <c r="EPP1671" s="1" t="e">
        <f>#REF!</f>
        <v>#REF!</v>
      </c>
      <c r="EPQ1671" s="1" t="e">
        <f>#REF!</f>
        <v>#REF!</v>
      </c>
      <c r="EPR1671" s="1" t="e">
        <f>#REF!</f>
        <v>#REF!</v>
      </c>
      <c r="EPS1671" s="1" t="e">
        <f>#REF!</f>
        <v>#REF!</v>
      </c>
      <c r="EPT1671" s="1" t="e">
        <f>#REF!</f>
        <v>#REF!</v>
      </c>
      <c r="EPU1671" s="1" t="e">
        <f>#REF!</f>
        <v>#REF!</v>
      </c>
      <c r="EPV1671" s="1" t="e">
        <f>#REF!</f>
        <v>#REF!</v>
      </c>
      <c r="EPW1671" s="1" t="e">
        <f>#REF!</f>
        <v>#REF!</v>
      </c>
      <c r="EPX1671" s="1" t="e">
        <f>#REF!</f>
        <v>#REF!</v>
      </c>
      <c r="EPY1671" s="1" t="e">
        <f>#REF!</f>
        <v>#REF!</v>
      </c>
      <c r="EPZ1671" s="1" t="e">
        <f>#REF!</f>
        <v>#REF!</v>
      </c>
      <c r="EQA1671" s="1" t="e">
        <f>#REF!</f>
        <v>#REF!</v>
      </c>
      <c r="EQB1671" s="1" t="e">
        <f>#REF!</f>
        <v>#REF!</v>
      </c>
      <c r="EQC1671" s="1" t="e">
        <f>#REF!</f>
        <v>#REF!</v>
      </c>
      <c r="EQD1671" s="1" t="e">
        <f>#REF!</f>
        <v>#REF!</v>
      </c>
      <c r="EQE1671" s="1" t="e">
        <f>#REF!</f>
        <v>#REF!</v>
      </c>
      <c r="EQF1671" s="1" t="e">
        <f>#REF!</f>
        <v>#REF!</v>
      </c>
      <c r="EQG1671" s="1" t="e">
        <f>#REF!</f>
        <v>#REF!</v>
      </c>
      <c r="EQH1671" s="1" t="e">
        <f>#REF!</f>
        <v>#REF!</v>
      </c>
      <c r="EQI1671" s="1" t="e">
        <f>#REF!</f>
        <v>#REF!</v>
      </c>
      <c r="EQJ1671" s="1" t="e">
        <f>#REF!</f>
        <v>#REF!</v>
      </c>
      <c r="EQK1671" s="1" t="e">
        <f>#REF!</f>
        <v>#REF!</v>
      </c>
      <c r="EQL1671" s="1" t="e">
        <f>#REF!</f>
        <v>#REF!</v>
      </c>
      <c r="EQM1671" s="1" t="e">
        <f>#REF!</f>
        <v>#REF!</v>
      </c>
      <c r="EQN1671" s="1" t="e">
        <f>#REF!</f>
        <v>#REF!</v>
      </c>
      <c r="EQO1671" s="1" t="e">
        <f>#REF!</f>
        <v>#REF!</v>
      </c>
      <c r="EQP1671" s="1" t="e">
        <f>#REF!</f>
        <v>#REF!</v>
      </c>
      <c r="EQQ1671" s="1" t="e">
        <f>#REF!</f>
        <v>#REF!</v>
      </c>
      <c r="EQR1671" s="1" t="e">
        <f>#REF!</f>
        <v>#REF!</v>
      </c>
      <c r="EQS1671" s="1" t="e">
        <f>#REF!</f>
        <v>#REF!</v>
      </c>
      <c r="EQT1671" s="1" t="e">
        <f>#REF!</f>
        <v>#REF!</v>
      </c>
      <c r="EQU1671" s="1" t="e">
        <f>#REF!</f>
        <v>#REF!</v>
      </c>
      <c r="EQV1671" s="1" t="e">
        <f>#REF!</f>
        <v>#REF!</v>
      </c>
      <c r="EQW1671" s="1" t="e">
        <f>#REF!</f>
        <v>#REF!</v>
      </c>
      <c r="EQX1671" s="1" t="e">
        <f>#REF!</f>
        <v>#REF!</v>
      </c>
      <c r="EQY1671" s="1" t="e">
        <f>#REF!</f>
        <v>#REF!</v>
      </c>
      <c r="EQZ1671" s="1" t="e">
        <f>#REF!</f>
        <v>#REF!</v>
      </c>
      <c r="ERA1671" s="1" t="e">
        <f>#REF!</f>
        <v>#REF!</v>
      </c>
      <c r="ERB1671" s="1" t="e">
        <f>#REF!</f>
        <v>#REF!</v>
      </c>
      <c r="ERC1671" s="1" t="e">
        <f>#REF!</f>
        <v>#REF!</v>
      </c>
      <c r="ERD1671" s="1" t="e">
        <f>#REF!</f>
        <v>#REF!</v>
      </c>
      <c r="ERE1671" s="1" t="e">
        <f>#REF!</f>
        <v>#REF!</v>
      </c>
      <c r="ERF1671" s="1" t="e">
        <f>#REF!</f>
        <v>#REF!</v>
      </c>
      <c r="ERG1671" s="1" t="e">
        <f>#REF!</f>
        <v>#REF!</v>
      </c>
      <c r="ERH1671" s="1" t="e">
        <f>#REF!</f>
        <v>#REF!</v>
      </c>
      <c r="ERI1671" s="1" t="e">
        <f>#REF!</f>
        <v>#REF!</v>
      </c>
      <c r="ERJ1671" s="1" t="e">
        <f>#REF!</f>
        <v>#REF!</v>
      </c>
      <c r="ERK1671" s="1" t="e">
        <f>#REF!</f>
        <v>#REF!</v>
      </c>
      <c r="ERL1671" s="1" t="e">
        <f>#REF!</f>
        <v>#REF!</v>
      </c>
      <c r="ERM1671" s="1" t="e">
        <f>#REF!</f>
        <v>#REF!</v>
      </c>
      <c r="ERN1671" s="1" t="e">
        <f>#REF!</f>
        <v>#REF!</v>
      </c>
      <c r="ERO1671" s="1" t="e">
        <f>#REF!</f>
        <v>#REF!</v>
      </c>
      <c r="ERP1671" s="1" t="e">
        <f>#REF!</f>
        <v>#REF!</v>
      </c>
      <c r="ERQ1671" s="1" t="e">
        <f>#REF!</f>
        <v>#REF!</v>
      </c>
      <c r="ERR1671" s="1" t="e">
        <f>#REF!</f>
        <v>#REF!</v>
      </c>
      <c r="ERS1671" s="1" t="e">
        <f>#REF!</f>
        <v>#REF!</v>
      </c>
      <c r="ERT1671" s="1" t="e">
        <f>#REF!</f>
        <v>#REF!</v>
      </c>
      <c r="ERU1671" s="1" t="e">
        <f>#REF!</f>
        <v>#REF!</v>
      </c>
      <c r="ERV1671" s="1" t="e">
        <f>#REF!</f>
        <v>#REF!</v>
      </c>
      <c r="ERW1671" s="1" t="e">
        <f>#REF!</f>
        <v>#REF!</v>
      </c>
      <c r="ERX1671" s="1" t="e">
        <f>#REF!</f>
        <v>#REF!</v>
      </c>
      <c r="ERY1671" s="1" t="e">
        <f>#REF!</f>
        <v>#REF!</v>
      </c>
      <c r="ERZ1671" s="1" t="e">
        <f>#REF!</f>
        <v>#REF!</v>
      </c>
      <c r="ESA1671" s="1" t="e">
        <f>#REF!</f>
        <v>#REF!</v>
      </c>
      <c r="ESB1671" s="1" t="e">
        <f>#REF!</f>
        <v>#REF!</v>
      </c>
      <c r="ESC1671" s="1" t="e">
        <f>#REF!</f>
        <v>#REF!</v>
      </c>
      <c r="ESD1671" s="1" t="e">
        <f>#REF!</f>
        <v>#REF!</v>
      </c>
      <c r="ESE1671" s="1" t="e">
        <f>#REF!</f>
        <v>#REF!</v>
      </c>
      <c r="ESF1671" s="1" t="e">
        <f>#REF!</f>
        <v>#REF!</v>
      </c>
      <c r="ESG1671" s="1" t="e">
        <f>#REF!</f>
        <v>#REF!</v>
      </c>
      <c r="ESH1671" s="1" t="e">
        <f>#REF!</f>
        <v>#REF!</v>
      </c>
      <c r="ESI1671" s="1" t="e">
        <f>#REF!</f>
        <v>#REF!</v>
      </c>
      <c r="ESJ1671" s="1" t="e">
        <f>#REF!</f>
        <v>#REF!</v>
      </c>
      <c r="ESK1671" s="1" t="e">
        <f>#REF!</f>
        <v>#REF!</v>
      </c>
      <c r="ESL1671" s="1" t="e">
        <f>#REF!</f>
        <v>#REF!</v>
      </c>
      <c r="ESM1671" s="1" t="e">
        <f>#REF!</f>
        <v>#REF!</v>
      </c>
      <c r="ESN1671" s="1" t="e">
        <f>#REF!</f>
        <v>#REF!</v>
      </c>
      <c r="ESO1671" s="1" t="e">
        <f>#REF!</f>
        <v>#REF!</v>
      </c>
      <c r="ESP1671" s="1" t="e">
        <f>#REF!</f>
        <v>#REF!</v>
      </c>
      <c r="ESQ1671" s="1" t="e">
        <f>#REF!</f>
        <v>#REF!</v>
      </c>
      <c r="ESR1671" s="1" t="e">
        <f>#REF!</f>
        <v>#REF!</v>
      </c>
      <c r="ESS1671" s="1" t="e">
        <f>#REF!</f>
        <v>#REF!</v>
      </c>
      <c r="EST1671" s="1" t="e">
        <f>#REF!</f>
        <v>#REF!</v>
      </c>
      <c r="ESU1671" s="1" t="e">
        <f>#REF!</f>
        <v>#REF!</v>
      </c>
      <c r="ESV1671" s="1" t="e">
        <f>#REF!</f>
        <v>#REF!</v>
      </c>
      <c r="ESW1671" s="1" t="e">
        <f>#REF!</f>
        <v>#REF!</v>
      </c>
      <c r="ESX1671" s="1" t="e">
        <f>#REF!</f>
        <v>#REF!</v>
      </c>
      <c r="ESY1671" s="1" t="e">
        <f>#REF!</f>
        <v>#REF!</v>
      </c>
      <c r="ESZ1671" s="1" t="e">
        <f>#REF!</f>
        <v>#REF!</v>
      </c>
      <c r="ETA1671" s="1" t="e">
        <f>#REF!</f>
        <v>#REF!</v>
      </c>
      <c r="ETB1671" s="1" t="e">
        <f>#REF!</f>
        <v>#REF!</v>
      </c>
      <c r="ETC1671" s="1" t="e">
        <f>#REF!</f>
        <v>#REF!</v>
      </c>
      <c r="ETD1671" s="1" t="e">
        <f>#REF!</f>
        <v>#REF!</v>
      </c>
      <c r="ETE1671" s="1" t="e">
        <f>#REF!</f>
        <v>#REF!</v>
      </c>
      <c r="ETF1671" s="1" t="e">
        <f>#REF!</f>
        <v>#REF!</v>
      </c>
      <c r="ETG1671" s="1" t="e">
        <f>#REF!</f>
        <v>#REF!</v>
      </c>
      <c r="ETH1671" s="1" t="e">
        <f>#REF!</f>
        <v>#REF!</v>
      </c>
      <c r="ETI1671" s="1" t="e">
        <f>#REF!</f>
        <v>#REF!</v>
      </c>
      <c r="ETJ1671" s="1" t="e">
        <f>#REF!</f>
        <v>#REF!</v>
      </c>
      <c r="ETK1671" s="1" t="e">
        <f>#REF!</f>
        <v>#REF!</v>
      </c>
      <c r="ETL1671" s="1" t="e">
        <f>#REF!</f>
        <v>#REF!</v>
      </c>
      <c r="ETM1671" s="1" t="e">
        <f>#REF!</f>
        <v>#REF!</v>
      </c>
      <c r="ETN1671" s="1" t="e">
        <f>#REF!</f>
        <v>#REF!</v>
      </c>
      <c r="ETO1671" s="1" t="e">
        <f>#REF!</f>
        <v>#REF!</v>
      </c>
      <c r="ETP1671" s="1" t="e">
        <f>#REF!</f>
        <v>#REF!</v>
      </c>
      <c r="ETQ1671" s="1" t="e">
        <f>#REF!</f>
        <v>#REF!</v>
      </c>
      <c r="ETR1671" s="1" t="e">
        <f>#REF!</f>
        <v>#REF!</v>
      </c>
      <c r="ETS1671" s="1" t="e">
        <f>#REF!</f>
        <v>#REF!</v>
      </c>
      <c r="ETT1671" s="1" t="e">
        <f>#REF!</f>
        <v>#REF!</v>
      </c>
      <c r="ETU1671" s="1" t="e">
        <f>#REF!</f>
        <v>#REF!</v>
      </c>
      <c r="ETV1671" s="1" t="e">
        <f>#REF!</f>
        <v>#REF!</v>
      </c>
      <c r="ETW1671" s="1" t="e">
        <f>#REF!</f>
        <v>#REF!</v>
      </c>
      <c r="ETX1671" s="1" t="e">
        <f>#REF!</f>
        <v>#REF!</v>
      </c>
      <c r="ETY1671" s="1" t="e">
        <f>#REF!</f>
        <v>#REF!</v>
      </c>
      <c r="ETZ1671" s="1" t="e">
        <f>#REF!</f>
        <v>#REF!</v>
      </c>
      <c r="EUA1671" s="1" t="e">
        <f>#REF!</f>
        <v>#REF!</v>
      </c>
      <c r="EUB1671" s="1" t="e">
        <f>#REF!</f>
        <v>#REF!</v>
      </c>
      <c r="EUC1671" s="1" t="e">
        <f>#REF!</f>
        <v>#REF!</v>
      </c>
      <c r="EUD1671" s="1" t="e">
        <f>#REF!</f>
        <v>#REF!</v>
      </c>
      <c r="EUE1671" s="1" t="e">
        <f>#REF!</f>
        <v>#REF!</v>
      </c>
      <c r="EUF1671" s="1" t="e">
        <f>#REF!</f>
        <v>#REF!</v>
      </c>
      <c r="EUG1671" s="1" t="e">
        <f>#REF!</f>
        <v>#REF!</v>
      </c>
      <c r="EUH1671" s="1" t="e">
        <f>#REF!</f>
        <v>#REF!</v>
      </c>
      <c r="EUI1671" s="1" t="e">
        <f>#REF!</f>
        <v>#REF!</v>
      </c>
      <c r="EUJ1671" s="1" t="e">
        <f>#REF!</f>
        <v>#REF!</v>
      </c>
      <c r="EUK1671" s="1" t="e">
        <f>#REF!</f>
        <v>#REF!</v>
      </c>
      <c r="EUL1671" s="1" t="e">
        <f>#REF!</f>
        <v>#REF!</v>
      </c>
      <c r="EUM1671" s="1" t="e">
        <f>#REF!</f>
        <v>#REF!</v>
      </c>
      <c r="EUN1671" s="1" t="e">
        <f>#REF!</f>
        <v>#REF!</v>
      </c>
      <c r="EUO1671" s="1" t="e">
        <f>#REF!</f>
        <v>#REF!</v>
      </c>
      <c r="EUP1671" s="1" t="e">
        <f>#REF!</f>
        <v>#REF!</v>
      </c>
      <c r="EUQ1671" s="1" t="e">
        <f>#REF!</f>
        <v>#REF!</v>
      </c>
      <c r="EUR1671" s="1" t="e">
        <f>#REF!</f>
        <v>#REF!</v>
      </c>
      <c r="EUS1671" s="1" t="e">
        <f>#REF!</f>
        <v>#REF!</v>
      </c>
      <c r="EUT1671" s="1" t="e">
        <f>#REF!</f>
        <v>#REF!</v>
      </c>
      <c r="EUU1671" s="1" t="e">
        <f>#REF!</f>
        <v>#REF!</v>
      </c>
      <c r="EUV1671" s="1" t="e">
        <f>#REF!</f>
        <v>#REF!</v>
      </c>
      <c r="EUW1671" s="1" t="e">
        <f>#REF!</f>
        <v>#REF!</v>
      </c>
      <c r="EUX1671" s="1" t="e">
        <f>#REF!</f>
        <v>#REF!</v>
      </c>
      <c r="EUY1671" s="1" t="e">
        <f>#REF!</f>
        <v>#REF!</v>
      </c>
      <c r="EUZ1671" s="1" t="e">
        <f>#REF!</f>
        <v>#REF!</v>
      </c>
      <c r="EVA1671" s="1" t="e">
        <f>#REF!</f>
        <v>#REF!</v>
      </c>
      <c r="EVB1671" s="1" t="e">
        <f>#REF!</f>
        <v>#REF!</v>
      </c>
      <c r="EVC1671" s="1" t="e">
        <f>#REF!</f>
        <v>#REF!</v>
      </c>
      <c r="EVD1671" s="1" t="e">
        <f>#REF!</f>
        <v>#REF!</v>
      </c>
      <c r="EVE1671" s="1" t="e">
        <f>#REF!</f>
        <v>#REF!</v>
      </c>
      <c r="EVF1671" s="1" t="e">
        <f>#REF!</f>
        <v>#REF!</v>
      </c>
      <c r="EVG1671" s="1" t="e">
        <f>#REF!</f>
        <v>#REF!</v>
      </c>
      <c r="EVH1671" s="1" t="e">
        <f>#REF!</f>
        <v>#REF!</v>
      </c>
      <c r="EVI1671" s="1" t="e">
        <f>#REF!</f>
        <v>#REF!</v>
      </c>
      <c r="EVJ1671" s="1" t="e">
        <f>#REF!</f>
        <v>#REF!</v>
      </c>
      <c r="EVK1671" s="1" t="e">
        <f>#REF!</f>
        <v>#REF!</v>
      </c>
      <c r="EVL1671" s="1" t="e">
        <f>#REF!</f>
        <v>#REF!</v>
      </c>
      <c r="EVM1671" s="1" t="e">
        <f>#REF!</f>
        <v>#REF!</v>
      </c>
      <c r="EVN1671" s="1" t="e">
        <f>#REF!</f>
        <v>#REF!</v>
      </c>
      <c r="EVO1671" s="1" t="e">
        <f>#REF!</f>
        <v>#REF!</v>
      </c>
      <c r="EVP1671" s="1" t="e">
        <f>#REF!</f>
        <v>#REF!</v>
      </c>
      <c r="EVQ1671" s="1" t="e">
        <f>#REF!</f>
        <v>#REF!</v>
      </c>
      <c r="EVR1671" s="1" t="e">
        <f>#REF!</f>
        <v>#REF!</v>
      </c>
      <c r="EVS1671" s="1" t="e">
        <f>#REF!</f>
        <v>#REF!</v>
      </c>
      <c r="EVT1671" s="1" t="e">
        <f>#REF!</f>
        <v>#REF!</v>
      </c>
      <c r="EVU1671" s="1" t="e">
        <f>#REF!</f>
        <v>#REF!</v>
      </c>
      <c r="EVV1671" s="1" t="e">
        <f>#REF!</f>
        <v>#REF!</v>
      </c>
      <c r="EVW1671" s="1" t="e">
        <f>#REF!</f>
        <v>#REF!</v>
      </c>
      <c r="EVX1671" s="1" t="e">
        <f>#REF!</f>
        <v>#REF!</v>
      </c>
      <c r="EVY1671" s="1" t="e">
        <f>#REF!</f>
        <v>#REF!</v>
      </c>
      <c r="EVZ1671" s="1" t="e">
        <f>#REF!</f>
        <v>#REF!</v>
      </c>
      <c r="EWA1671" s="1" t="e">
        <f>#REF!</f>
        <v>#REF!</v>
      </c>
      <c r="EWB1671" s="1" t="e">
        <f>#REF!</f>
        <v>#REF!</v>
      </c>
      <c r="EWC1671" s="1" t="e">
        <f>#REF!</f>
        <v>#REF!</v>
      </c>
      <c r="EWD1671" s="1" t="e">
        <f>#REF!</f>
        <v>#REF!</v>
      </c>
      <c r="EWE1671" s="1" t="e">
        <f>#REF!</f>
        <v>#REF!</v>
      </c>
      <c r="EWF1671" s="1" t="e">
        <f>#REF!</f>
        <v>#REF!</v>
      </c>
      <c r="EWG1671" s="1" t="e">
        <f>#REF!</f>
        <v>#REF!</v>
      </c>
      <c r="EWH1671" s="1" t="e">
        <f>#REF!</f>
        <v>#REF!</v>
      </c>
      <c r="EWI1671" s="1" t="e">
        <f>#REF!</f>
        <v>#REF!</v>
      </c>
      <c r="EWJ1671" s="1" t="e">
        <f>#REF!</f>
        <v>#REF!</v>
      </c>
      <c r="EWK1671" s="1" t="e">
        <f>#REF!</f>
        <v>#REF!</v>
      </c>
      <c r="EWL1671" s="1" t="e">
        <f>#REF!</f>
        <v>#REF!</v>
      </c>
      <c r="EWM1671" s="1" t="e">
        <f>#REF!</f>
        <v>#REF!</v>
      </c>
      <c r="EWN1671" s="1" t="e">
        <f>#REF!</f>
        <v>#REF!</v>
      </c>
      <c r="EWO1671" s="1" t="e">
        <f>#REF!</f>
        <v>#REF!</v>
      </c>
      <c r="EWP1671" s="1" t="e">
        <f>#REF!</f>
        <v>#REF!</v>
      </c>
      <c r="EWQ1671" s="1" t="e">
        <f>#REF!</f>
        <v>#REF!</v>
      </c>
      <c r="EWR1671" s="1" t="e">
        <f>#REF!</f>
        <v>#REF!</v>
      </c>
      <c r="EWS1671" s="1" t="e">
        <f>#REF!</f>
        <v>#REF!</v>
      </c>
      <c r="EWT1671" s="1" t="e">
        <f>#REF!</f>
        <v>#REF!</v>
      </c>
      <c r="EWU1671" s="1" t="e">
        <f>#REF!</f>
        <v>#REF!</v>
      </c>
      <c r="EWV1671" s="1" t="e">
        <f>#REF!</f>
        <v>#REF!</v>
      </c>
      <c r="EWW1671" s="1" t="e">
        <f>#REF!</f>
        <v>#REF!</v>
      </c>
      <c r="EWX1671" s="1" t="e">
        <f>#REF!</f>
        <v>#REF!</v>
      </c>
      <c r="EWY1671" s="1" t="e">
        <f>#REF!</f>
        <v>#REF!</v>
      </c>
      <c r="EWZ1671" s="1" t="e">
        <f>#REF!</f>
        <v>#REF!</v>
      </c>
      <c r="EXA1671" s="1" t="e">
        <f>#REF!</f>
        <v>#REF!</v>
      </c>
      <c r="EXB1671" s="1" t="e">
        <f>#REF!</f>
        <v>#REF!</v>
      </c>
      <c r="EXC1671" s="1" t="e">
        <f>#REF!</f>
        <v>#REF!</v>
      </c>
      <c r="EXD1671" s="1" t="e">
        <f>#REF!</f>
        <v>#REF!</v>
      </c>
      <c r="EXE1671" s="1" t="e">
        <f>#REF!</f>
        <v>#REF!</v>
      </c>
      <c r="EXF1671" s="1" t="e">
        <f>#REF!</f>
        <v>#REF!</v>
      </c>
      <c r="EXG1671" s="1" t="e">
        <f>#REF!</f>
        <v>#REF!</v>
      </c>
      <c r="EXH1671" s="1" t="e">
        <f>#REF!</f>
        <v>#REF!</v>
      </c>
      <c r="EXI1671" s="1" t="e">
        <f>#REF!</f>
        <v>#REF!</v>
      </c>
      <c r="EXJ1671" s="1" t="e">
        <f>#REF!</f>
        <v>#REF!</v>
      </c>
      <c r="EXK1671" s="1" t="e">
        <f>#REF!</f>
        <v>#REF!</v>
      </c>
      <c r="EXL1671" s="1" t="e">
        <f>#REF!</f>
        <v>#REF!</v>
      </c>
      <c r="EXM1671" s="1" t="e">
        <f>#REF!</f>
        <v>#REF!</v>
      </c>
      <c r="EXN1671" s="1" t="e">
        <f>#REF!</f>
        <v>#REF!</v>
      </c>
      <c r="EXO1671" s="1" t="e">
        <f>#REF!</f>
        <v>#REF!</v>
      </c>
      <c r="EXP1671" s="1" t="e">
        <f>#REF!</f>
        <v>#REF!</v>
      </c>
      <c r="EXQ1671" s="1" t="e">
        <f>#REF!</f>
        <v>#REF!</v>
      </c>
      <c r="EXR1671" s="1" t="e">
        <f>#REF!</f>
        <v>#REF!</v>
      </c>
      <c r="EXS1671" s="1" t="e">
        <f>#REF!</f>
        <v>#REF!</v>
      </c>
      <c r="EXT1671" s="1" t="e">
        <f>#REF!</f>
        <v>#REF!</v>
      </c>
      <c r="EXU1671" s="1" t="e">
        <f>#REF!</f>
        <v>#REF!</v>
      </c>
      <c r="EXV1671" s="1" t="e">
        <f>#REF!</f>
        <v>#REF!</v>
      </c>
      <c r="EXW1671" s="1" t="e">
        <f>#REF!</f>
        <v>#REF!</v>
      </c>
      <c r="EXX1671" s="1" t="e">
        <f>#REF!</f>
        <v>#REF!</v>
      </c>
      <c r="EXY1671" s="1" t="e">
        <f>#REF!</f>
        <v>#REF!</v>
      </c>
      <c r="EXZ1671" s="1" t="e">
        <f>#REF!</f>
        <v>#REF!</v>
      </c>
      <c r="EYA1671" s="1" t="e">
        <f>#REF!</f>
        <v>#REF!</v>
      </c>
      <c r="EYB1671" s="1" t="e">
        <f>#REF!</f>
        <v>#REF!</v>
      </c>
      <c r="EYC1671" s="1" t="e">
        <f>#REF!</f>
        <v>#REF!</v>
      </c>
      <c r="EYD1671" s="1" t="e">
        <f>#REF!</f>
        <v>#REF!</v>
      </c>
      <c r="EYE1671" s="1" t="e">
        <f>#REF!</f>
        <v>#REF!</v>
      </c>
      <c r="EYF1671" s="1" t="e">
        <f>#REF!</f>
        <v>#REF!</v>
      </c>
      <c r="EYG1671" s="1" t="e">
        <f>#REF!</f>
        <v>#REF!</v>
      </c>
      <c r="EYH1671" s="1" t="e">
        <f>#REF!</f>
        <v>#REF!</v>
      </c>
      <c r="EYI1671" s="1" t="e">
        <f>#REF!</f>
        <v>#REF!</v>
      </c>
      <c r="EYJ1671" s="1" t="e">
        <f>#REF!</f>
        <v>#REF!</v>
      </c>
      <c r="EYK1671" s="1" t="e">
        <f>#REF!</f>
        <v>#REF!</v>
      </c>
      <c r="EYL1671" s="1" t="e">
        <f>#REF!</f>
        <v>#REF!</v>
      </c>
      <c r="EYM1671" s="1" t="e">
        <f>#REF!</f>
        <v>#REF!</v>
      </c>
      <c r="EYN1671" s="1" t="e">
        <f>#REF!</f>
        <v>#REF!</v>
      </c>
      <c r="EYO1671" s="1" t="e">
        <f>#REF!</f>
        <v>#REF!</v>
      </c>
      <c r="EYP1671" s="1" t="e">
        <f>#REF!</f>
        <v>#REF!</v>
      </c>
      <c r="EYQ1671" s="1" t="e">
        <f>#REF!</f>
        <v>#REF!</v>
      </c>
      <c r="EYR1671" s="1" t="e">
        <f>#REF!</f>
        <v>#REF!</v>
      </c>
      <c r="EYS1671" s="1" t="e">
        <f>#REF!</f>
        <v>#REF!</v>
      </c>
      <c r="EYT1671" s="1" t="e">
        <f>#REF!</f>
        <v>#REF!</v>
      </c>
      <c r="EYU1671" s="1" t="e">
        <f>#REF!</f>
        <v>#REF!</v>
      </c>
      <c r="EYV1671" s="1" t="e">
        <f>#REF!</f>
        <v>#REF!</v>
      </c>
      <c r="EYW1671" s="1" t="e">
        <f>#REF!</f>
        <v>#REF!</v>
      </c>
      <c r="EYX1671" s="1" t="e">
        <f>#REF!</f>
        <v>#REF!</v>
      </c>
      <c r="EYY1671" s="1" t="e">
        <f>#REF!</f>
        <v>#REF!</v>
      </c>
      <c r="EYZ1671" s="1" t="e">
        <f>#REF!</f>
        <v>#REF!</v>
      </c>
      <c r="EZA1671" s="1" t="e">
        <f>#REF!</f>
        <v>#REF!</v>
      </c>
      <c r="EZB1671" s="1" t="e">
        <f>#REF!</f>
        <v>#REF!</v>
      </c>
      <c r="EZC1671" s="1" t="e">
        <f>#REF!</f>
        <v>#REF!</v>
      </c>
      <c r="EZD1671" s="1" t="e">
        <f>#REF!</f>
        <v>#REF!</v>
      </c>
      <c r="EZE1671" s="1" t="e">
        <f>#REF!</f>
        <v>#REF!</v>
      </c>
      <c r="EZF1671" s="1" t="e">
        <f>#REF!</f>
        <v>#REF!</v>
      </c>
      <c r="EZG1671" s="1" t="e">
        <f>#REF!</f>
        <v>#REF!</v>
      </c>
      <c r="EZH1671" s="1" t="e">
        <f>#REF!</f>
        <v>#REF!</v>
      </c>
      <c r="EZI1671" s="1" t="e">
        <f>#REF!</f>
        <v>#REF!</v>
      </c>
      <c r="EZJ1671" s="1" t="e">
        <f>#REF!</f>
        <v>#REF!</v>
      </c>
      <c r="EZK1671" s="1" t="e">
        <f>#REF!</f>
        <v>#REF!</v>
      </c>
      <c r="EZL1671" s="1" t="e">
        <f>#REF!</f>
        <v>#REF!</v>
      </c>
      <c r="EZM1671" s="1" t="e">
        <f>#REF!</f>
        <v>#REF!</v>
      </c>
      <c r="EZN1671" s="1" t="e">
        <f>#REF!</f>
        <v>#REF!</v>
      </c>
      <c r="EZO1671" s="1" t="e">
        <f>#REF!</f>
        <v>#REF!</v>
      </c>
      <c r="EZP1671" s="1" t="e">
        <f>#REF!</f>
        <v>#REF!</v>
      </c>
      <c r="EZQ1671" s="1" t="e">
        <f>#REF!</f>
        <v>#REF!</v>
      </c>
      <c r="EZR1671" s="1" t="e">
        <f>#REF!</f>
        <v>#REF!</v>
      </c>
      <c r="EZS1671" s="1" t="e">
        <f>#REF!</f>
        <v>#REF!</v>
      </c>
      <c r="EZT1671" s="1" t="e">
        <f>#REF!</f>
        <v>#REF!</v>
      </c>
      <c r="EZU1671" s="1" t="e">
        <f>#REF!</f>
        <v>#REF!</v>
      </c>
      <c r="EZV1671" s="1" t="e">
        <f>#REF!</f>
        <v>#REF!</v>
      </c>
      <c r="EZW1671" s="1" t="e">
        <f>#REF!</f>
        <v>#REF!</v>
      </c>
      <c r="EZX1671" s="1" t="e">
        <f>#REF!</f>
        <v>#REF!</v>
      </c>
      <c r="EZY1671" s="1" t="e">
        <f>#REF!</f>
        <v>#REF!</v>
      </c>
      <c r="EZZ1671" s="1" t="e">
        <f>#REF!</f>
        <v>#REF!</v>
      </c>
      <c r="FAA1671" s="1" t="e">
        <f>#REF!</f>
        <v>#REF!</v>
      </c>
      <c r="FAB1671" s="1" t="e">
        <f>#REF!</f>
        <v>#REF!</v>
      </c>
      <c r="FAC1671" s="1" t="e">
        <f>#REF!</f>
        <v>#REF!</v>
      </c>
      <c r="FAD1671" s="1" t="e">
        <f>#REF!</f>
        <v>#REF!</v>
      </c>
      <c r="FAE1671" s="1" t="e">
        <f>#REF!</f>
        <v>#REF!</v>
      </c>
      <c r="FAF1671" s="1" t="e">
        <f>#REF!</f>
        <v>#REF!</v>
      </c>
      <c r="FAG1671" s="1" t="e">
        <f>#REF!</f>
        <v>#REF!</v>
      </c>
      <c r="FAH1671" s="1" t="e">
        <f>#REF!</f>
        <v>#REF!</v>
      </c>
      <c r="FAI1671" s="1" t="e">
        <f>#REF!</f>
        <v>#REF!</v>
      </c>
      <c r="FAJ1671" s="1" t="e">
        <f>#REF!</f>
        <v>#REF!</v>
      </c>
      <c r="FAK1671" s="1" t="e">
        <f>#REF!</f>
        <v>#REF!</v>
      </c>
      <c r="FAL1671" s="1" t="e">
        <f>#REF!</f>
        <v>#REF!</v>
      </c>
      <c r="FAM1671" s="1" t="e">
        <f>#REF!</f>
        <v>#REF!</v>
      </c>
      <c r="FAN1671" s="1" t="e">
        <f>#REF!</f>
        <v>#REF!</v>
      </c>
      <c r="FAO1671" s="1" t="e">
        <f>#REF!</f>
        <v>#REF!</v>
      </c>
      <c r="FAP1671" s="1" t="e">
        <f>#REF!</f>
        <v>#REF!</v>
      </c>
      <c r="FAQ1671" s="1" t="e">
        <f>#REF!</f>
        <v>#REF!</v>
      </c>
      <c r="FAR1671" s="1" t="e">
        <f>#REF!</f>
        <v>#REF!</v>
      </c>
      <c r="FAS1671" s="1" t="e">
        <f>#REF!</f>
        <v>#REF!</v>
      </c>
      <c r="FAT1671" s="1" t="e">
        <f>#REF!</f>
        <v>#REF!</v>
      </c>
      <c r="FAU1671" s="1" t="e">
        <f>#REF!</f>
        <v>#REF!</v>
      </c>
      <c r="FAV1671" s="1" t="e">
        <f>#REF!</f>
        <v>#REF!</v>
      </c>
      <c r="FAW1671" s="1" t="e">
        <f>#REF!</f>
        <v>#REF!</v>
      </c>
      <c r="FAX1671" s="1" t="e">
        <f>#REF!</f>
        <v>#REF!</v>
      </c>
      <c r="FAY1671" s="1" t="e">
        <f>#REF!</f>
        <v>#REF!</v>
      </c>
      <c r="FAZ1671" s="1" t="e">
        <f>#REF!</f>
        <v>#REF!</v>
      </c>
      <c r="FBA1671" s="1" t="e">
        <f>#REF!</f>
        <v>#REF!</v>
      </c>
      <c r="FBB1671" s="1" t="e">
        <f>#REF!</f>
        <v>#REF!</v>
      </c>
      <c r="FBC1671" s="1" t="e">
        <f>#REF!</f>
        <v>#REF!</v>
      </c>
      <c r="FBD1671" s="1" t="e">
        <f>#REF!</f>
        <v>#REF!</v>
      </c>
      <c r="FBE1671" s="1" t="e">
        <f>#REF!</f>
        <v>#REF!</v>
      </c>
      <c r="FBF1671" s="1" t="e">
        <f>#REF!</f>
        <v>#REF!</v>
      </c>
      <c r="FBG1671" s="1" t="e">
        <f>#REF!</f>
        <v>#REF!</v>
      </c>
      <c r="FBH1671" s="1" t="e">
        <f>#REF!</f>
        <v>#REF!</v>
      </c>
      <c r="FBI1671" s="1" t="e">
        <f>#REF!</f>
        <v>#REF!</v>
      </c>
      <c r="FBJ1671" s="1" t="e">
        <f>#REF!</f>
        <v>#REF!</v>
      </c>
      <c r="FBK1671" s="1" t="e">
        <f>#REF!</f>
        <v>#REF!</v>
      </c>
      <c r="FBL1671" s="1" t="e">
        <f>#REF!</f>
        <v>#REF!</v>
      </c>
      <c r="FBM1671" s="1" t="e">
        <f>#REF!</f>
        <v>#REF!</v>
      </c>
      <c r="FBN1671" s="1" t="e">
        <f>#REF!</f>
        <v>#REF!</v>
      </c>
      <c r="FBO1671" s="1" t="e">
        <f>#REF!</f>
        <v>#REF!</v>
      </c>
      <c r="FBP1671" s="1" t="e">
        <f>#REF!</f>
        <v>#REF!</v>
      </c>
      <c r="FBQ1671" s="1" t="e">
        <f>#REF!</f>
        <v>#REF!</v>
      </c>
      <c r="FBR1671" s="1" t="e">
        <f>#REF!</f>
        <v>#REF!</v>
      </c>
      <c r="FBS1671" s="1" t="e">
        <f>#REF!</f>
        <v>#REF!</v>
      </c>
      <c r="FBT1671" s="1" t="e">
        <f>#REF!</f>
        <v>#REF!</v>
      </c>
      <c r="FBU1671" s="1" t="e">
        <f>#REF!</f>
        <v>#REF!</v>
      </c>
      <c r="FBV1671" s="1" t="e">
        <f>#REF!</f>
        <v>#REF!</v>
      </c>
      <c r="FBW1671" s="1" t="e">
        <f>#REF!</f>
        <v>#REF!</v>
      </c>
      <c r="FBX1671" s="1" t="e">
        <f>#REF!</f>
        <v>#REF!</v>
      </c>
      <c r="FBY1671" s="1" t="e">
        <f>#REF!</f>
        <v>#REF!</v>
      </c>
      <c r="FBZ1671" s="1" t="e">
        <f>#REF!</f>
        <v>#REF!</v>
      </c>
      <c r="FCA1671" s="1" t="e">
        <f>#REF!</f>
        <v>#REF!</v>
      </c>
      <c r="FCB1671" s="1" t="e">
        <f>#REF!</f>
        <v>#REF!</v>
      </c>
      <c r="FCC1671" s="1" t="e">
        <f>#REF!</f>
        <v>#REF!</v>
      </c>
      <c r="FCD1671" s="1" t="e">
        <f>#REF!</f>
        <v>#REF!</v>
      </c>
      <c r="FCE1671" s="1" t="e">
        <f>#REF!</f>
        <v>#REF!</v>
      </c>
      <c r="FCF1671" s="1" t="e">
        <f>#REF!</f>
        <v>#REF!</v>
      </c>
      <c r="FCG1671" s="1" t="e">
        <f>#REF!</f>
        <v>#REF!</v>
      </c>
      <c r="FCH1671" s="1" t="e">
        <f>#REF!</f>
        <v>#REF!</v>
      </c>
      <c r="FCI1671" s="1" t="e">
        <f>#REF!</f>
        <v>#REF!</v>
      </c>
      <c r="FCJ1671" s="1" t="e">
        <f>#REF!</f>
        <v>#REF!</v>
      </c>
      <c r="FCK1671" s="1" t="e">
        <f>#REF!</f>
        <v>#REF!</v>
      </c>
      <c r="FCL1671" s="1" t="e">
        <f>#REF!</f>
        <v>#REF!</v>
      </c>
      <c r="FCM1671" s="1" t="e">
        <f>#REF!</f>
        <v>#REF!</v>
      </c>
      <c r="FCN1671" s="1" t="e">
        <f>#REF!</f>
        <v>#REF!</v>
      </c>
      <c r="FCO1671" s="1" t="e">
        <f>#REF!</f>
        <v>#REF!</v>
      </c>
      <c r="FCP1671" s="1" t="e">
        <f>#REF!</f>
        <v>#REF!</v>
      </c>
      <c r="FCQ1671" s="1" t="e">
        <f>#REF!</f>
        <v>#REF!</v>
      </c>
      <c r="FCR1671" s="1" t="e">
        <f>#REF!</f>
        <v>#REF!</v>
      </c>
      <c r="FCS1671" s="1" t="e">
        <f>#REF!</f>
        <v>#REF!</v>
      </c>
      <c r="FCT1671" s="1" t="e">
        <f>#REF!</f>
        <v>#REF!</v>
      </c>
      <c r="FCU1671" s="1" t="e">
        <f>#REF!</f>
        <v>#REF!</v>
      </c>
      <c r="FCV1671" s="1" t="e">
        <f>#REF!</f>
        <v>#REF!</v>
      </c>
      <c r="FCW1671" s="1" t="e">
        <f>#REF!</f>
        <v>#REF!</v>
      </c>
      <c r="FCX1671" s="1" t="e">
        <f>#REF!</f>
        <v>#REF!</v>
      </c>
      <c r="FCY1671" s="1" t="e">
        <f>#REF!</f>
        <v>#REF!</v>
      </c>
      <c r="FCZ1671" s="1" t="e">
        <f>#REF!</f>
        <v>#REF!</v>
      </c>
      <c r="FDA1671" s="1" t="e">
        <f>#REF!</f>
        <v>#REF!</v>
      </c>
      <c r="FDB1671" s="1" t="e">
        <f>#REF!</f>
        <v>#REF!</v>
      </c>
      <c r="FDC1671" s="1" t="e">
        <f>#REF!</f>
        <v>#REF!</v>
      </c>
      <c r="FDD1671" s="1" t="e">
        <f>#REF!</f>
        <v>#REF!</v>
      </c>
      <c r="FDE1671" s="1" t="e">
        <f>#REF!</f>
        <v>#REF!</v>
      </c>
      <c r="FDF1671" s="1" t="e">
        <f>#REF!</f>
        <v>#REF!</v>
      </c>
      <c r="FDG1671" s="1" t="e">
        <f>#REF!</f>
        <v>#REF!</v>
      </c>
      <c r="FDH1671" s="1" t="e">
        <f>#REF!</f>
        <v>#REF!</v>
      </c>
      <c r="FDI1671" s="1" t="e">
        <f>#REF!</f>
        <v>#REF!</v>
      </c>
      <c r="FDJ1671" s="1" t="e">
        <f>#REF!</f>
        <v>#REF!</v>
      </c>
      <c r="FDK1671" s="1" t="e">
        <f>#REF!</f>
        <v>#REF!</v>
      </c>
      <c r="FDL1671" s="1" t="e">
        <f>#REF!</f>
        <v>#REF!</v>
      </c>
      <c r="FDM1671" s="1" t="e">
        <f>#REF!</f>
        <v>#REF!</v>
      </c>
      <c r="FDN1671" s="1" t="e">
        <f>#REF!</f>
        <v>#REF!</v>
      </c>
      <c r="FDO1671" s="1" t="e">
        <f>#REF!</f>
        <v>#REF!</v>
      </c>
      <c r="FDP1671" s="1" t="e">
        <f>#REF!</f>
        <v>#REF!</v>
      </c>
      <c r="FDQ1671" s="1" t="e">
        <f>#REF!</f>
        <v>#REF!</v>
      </c>
      <c r="FDR1671" s="1" t="e">
        <f>#REF!</f>
        <v>#REF!</v>
      </c>
      <c r="FDS1671" s="1" t="e">
        <f>#REF!</f>
        <v>#REF!</v>
      </c>
      <c r="FDT1671" s="1" t="e">
        <f>#REF!</f>
        <v>#REF!</v>
      </c>
      <c r="FDU1671" s="1" t="e">
        <f>#REF!</f>
        <v>#REF!</v>
      </c>
      <c r="FDV1671" s="1" t="e">
        <f>#REF!</f>
        <v>#REF!</v>
      </c>
      <c r="FDW1671" s="1" t="e">
        <f>#REF!</f>
        <v>#REF!</v>
      </c>
      <c r="FDX1671" s="1" t="e">
        <f>#REF!</f>
        <v>#REF!</v>
      </c>
      <c r="FDY1671" s="1" t="e">
        <f>#REF!</f>
        <v>#REF!</v>
      </c>
      <c r="FDZ1671" s="1" t="e">
        <f>#REF!</f>
        <v>#REF!</v>
      </c>
      <c r="FEA1671" s="1" t="e">
        <f>#REF!</f>
        <v>#REF!</v>
      </c>
      <c r="FEB1671" s="1" t="e">
        <f>#REF!</f>
        <v>#REF!</v>
      </c>
      <c r="FEC1671" s="1" t="e">
        <f>#REF!</f>
        <v>#REF!</v>
      </c>
      <c r="FED1671" s="1" t="e">
        <f>#REF!</f>
        <v>#REF!</v>
      </c>
      <c r="FEE1671" s="1" t="e">
        <f>#REF!</f>
        <v>#REF!</v>
      </c>
      <c r="FEF1671" s="1" t="e">
        <f>#REF!</f>
        <v>#REF!</v>
      </c>
      <c r="FEG1671" s="1" t="e">
        <f>#REF!</f>
        <v>#REF!</v>
      </c>
      <c r="FEH1671" s="1" t="e">
        <f>#REF!</f>
        <v>#REF!</v>
      </c>
      <c r="FEI1671" s="1" t="e">
        <f>#REF!</f>
        <v>#REF!</v>
      </c>
      <c r="FEJ1671" s="1" t="e">
        <f>#REF!</f>
        <v>#REF!</v>
      </c>
      <c r="FEK1671" s="1" t="e">
        <f>#REF!</f>
        <v>#REF!</v>
      </c>
      <c r="FEL1671" s="1" t="e">
        <f>#REF!</f>
        <v>#REF!</v>
      </c>
      <c r="FEM1671" s="1" t="e">
        <f>#REF!</f>
        <v>#REF!</v>
      </c>
      <c r="FEN1671" s="1" t="e">
        <f>#REF!</f>
        <v>#REF!</v>
      </c>
      <c r="FEO1671" s="1" t="e">
        <f>#REF!</f>
        <v>#REF!</v>
      </c>
      <c r="FEP1671" s="1" t="e">
        <f>#REF!</f>
        <v>#REF!</v>
      </c>
      <c r="FEQ1671" s="1" t="e">
        <f>#REF!</f>
        <v>#REF!</v>
      </c>
      <c r="FER1671" s="1" t="e">
        <f>#REF!</f>
        <v>#REF!</v>
      </c>
      <c r="FES1671" s="1" t="e">
        <f>#REF!</f>
        <v>#REF!</v>
      </c>
      <c r="FET1671" s="1" t="e">
        <f>#REF!</f>
        <v>#REF!</v>
      </c>
      <c r="FEU1671" s="1" t="e">
        <f>#REF!</f>
        <v>#REF!</v>
      </c>
      <c r="FEV1671" s="1" t="e">
        <f>#REF!</f>
        <v>#REF!</v>
      </c>
      <c r="FEW1671" s="1" t="e">
        <f>#REF!</f>
        <v>#REF!</v>
      </c>
      <c r="FEX1671" s="1" t="e">
        <f>#REF!</f>
        <v>#REF!</v>
      </c>
      <c r="FEY1671" s="1" t="e">
        <f>#REF!</f>
        <v>#REF!</v>
      </c>
      <c r="FEZ1671" s="1" t="e">
        <f>#REF!</f>
        <v>#REF!</v>
      </c>
      <c r="FFA1671" s="1" t="e">
        <f>#REF!</f>
        <v>#REF!</v>
      </c>
      <c r="FFB1671" s="1" t="e">
        <f>#REF!</f>
        <v>#REF!</v>
      </c>
      <c r="FFC1671" s="1" t="e">
        <f>#REF!</f>
        <v>#REF!</v>
      </c>
      <c r="FFD1671" s="1" t="e">
        <f>#REF!</f>
        <v>#REF!</v>
      </c>
      <c r="FFE1671" s="1" t="e">
        <f>#REF!</f>
        <v>#REF!</v>
      </c>
      <c r="FFF1671" s="1" t="e">
        <f>#REF!</f>
        <v>#REF!</v>
      </c>
      <c r="FFG1671" s="1" t="e">
        <f>#REF!</f>
        <v>#REF!</v>
      </c>
      <c r="FFH1671" s="1" t="e">
        <f>#REF!</f>
        <v>#REF!</v>
      </c>
      <c r="FFI1671" s="1" t="e">
        <f>#REF!</f>
        <v>#REF!</v>
      </c>
      <c r="FFJ1671" s="1" t="e">
        <f>#REF!</f>
        <v>#REF!</v>
      </c>
      <c r="FFK1671" s="1" t="e">
        <f>#REF!</f>
        <v>#REF!</v>
      </c>
      <c r="FFL1671" s="1" t="e">
        <f>#REF!</f>
        <v>#REF!</v>
      </c>
      <c r="FFM1671" s="1" t="e">
        <f>#REF!</f>
        <v>#REF!</v>
      </c>
      <c r="FFN1671" s="1" t="e">
        <f>#REF!</f>
        <v>#REF!</v>
      </c>
      <c r="FFO1671" s="1" t="e">
        <f>#REF!</f>
        <v>#REF!</v>
      </c>
      <c r="FFP1671" s="1" t="e">
        <f>#REF!</f>
        <v>#REF!</v>
      </c>
      <c r="FFQ1671" s="1" t="e">
        <f>#REF!</f>
        <v>#REF!</v>
      </c>
      <c r="FFR1671" s="1" t="e">
        <f>#REF!</f>
        <v>#REF!</v>
      </c>
      <c r="FFS1671" s="1" t="e">
        <f>#REF!</f>
        <v>#REF!</v>
      </c>
      <c r="FFT1671" s="1" t="e">
        <f>#REF!</f>
        <v>#REF!</v>
      </c>
      <c r="FFU1671" s="1" t="e">
        <f>#REF!</f>
        <v>#REF!</v>
      </c>
      <c r="FFV1671" s="1" t="e">
        <f>#REF!</f>
        <v>#REF!</v>
      </c>
      <c r="FFW1671" s="1" t="e">
        <f>#REF!</f>
        <v>#REF!</v>
      </c>
      <c r="FFX1671" s="1" t="e">
        <f>#REF!</f>
        <v>#REF!</v>
      </c>
      <c r="FFY1671" s="1" t="e">
        <f>#REF!</f>
        <v>#REF!</v>
      </c>
      <c r="FFZ1671" s="1" t="e">
        <f>#REF!</f>
        <v>#REF!</v>
      </c>
      <c r="FGA1671" s="1" t="e">
        <f>#REF!</f>
        <v>#REF!</v>
      </c>
      <c r="FGB1671" s="1" t="e">
        <f>#REF!</f>
        <v>#REF!</v>
      </c>
      <c r="FGC1671" s="1" t="e">
        <f>#REF!</f>
        <v>#REF!</v>
      </c>
      <c r="FGD1671" s="1" t="e">
        <f>#REF!</f>
        <v>#REF!</v>
      </c>
      <c r="FGE1671" s="1" t="e">
        <f>#REF!</f>
        <v>#REF!</v>
      </c>
      <c r="FGF1671" s="1" t="e">
        <f>#REF!</f>
        <v>#REF!</v>
      </c>
      <c r="FGG1671" s="1" t="e">
        <f>#REF!</f>
        <v>#REF!</v>
      </c>
      <c r="FGH1671" s="1" t="e">
        <f>#REF!</f>
        <v>#REF!</v>
      </c>
      <c r="FGI1671" s="1" t="e">
        <f>#REF!</f>
        <v>#REF!</v>
      </c>
      <c r="FGJ1671" s="1" t="e">
        <f>#REF!</f>
        <v>#REF!</v>
      </c>
      <c r="FGK1671" s="1" t="e">
        <f>#REF!</f>
        <v>#REF!</v>
      </c>
      <c r="FGL1671" s="1" t="e">
        <f>#REF!</f>
        <v>#REF!</v>
      </c>
      <c r="FGM1671" s="1" t="e">
        <f>#REF!</f>
        <v>#REF!</v>
      </c>
      <c r="FGN1671" s="1" t="e">
        <f>#REF!</f>
        <v>#REF!</v>
      </c>
      <c r="FGO1671" s="1" t="e">
        <f>#REF!</f>
        <v>#REF!</v>
      </c>
      <c r="FGP1671" s="1" t="e">
        <f>#REF!</f>
        <v>#REF!</v>
      </c>
      <c r="FGQ1671" s="1" t="e">
        <f>#REF!</f>
        <v>#REF!</v>
      </c>
      <c r="FGR1671" s="1" t="e">
        <f>#REF!</f>
        <v>#REF!</v>
      </c>
      <c r="FGS1671" s="1" t="e">
        <f>#REF!</f>
        <v>#REF!</v>
      </c>
      <c r="FGT1671" s="1" t="e">
        <f>#REF!</f>
        <v>#REF!</v>
      </c>
      <c r="FGU1671" s="1" t="e">
        <f>#REF!</f>
        <v>#REF!</v>
      </c>
      <c r="FGV1671" s="1" t="e">
        <f>#REF!</f>
        <v>#REF!</v>
      </c>
      <c r="FGW1671" s="1" t="e">
        <f>#REF!</f>
        <v>#REF!</v>
      </c>
      <c r="FGX1671" s="1" t="e">
        <f>#REF!</f>
        <v>#REF!</v>
      </c>
      <c r="FGY1671" s="1" t="e">
        <f>#REF!</f>
        <v>#REF!</v>
      </c>
      <c r="FGZ1671" s="1" t="e">
        <f>#REF!</f>
        <v>#REF!</v>
      </c>
      <c r="FHA1671" s="1" t="e">
        <f>#REF!</f>
        <v>#REF!</v>
      </c>
      <c r="FHB1671" s="1" t="e">
        <f>#REF!</f>
        <v>#REF!</v>
      </c>
      <c r="FHC1671" s="1" t="e">
        <f>#REF!</f>
        <v>#REF!</v>
      </c>
      <c r="FHD1671" s="1" t="e">
        <f>#REF!</f>
        <v>#REF!</v>
      </c>
      <c r="FHE1671" s="1" t="e">
        <f>#REF!</f>
        <v>#REF!</v>
      </c>
      <c r="FHF1671" s="1" t="e">
        <f>#REF!</f>
        <v>#REF!</v>
      </c>
      <c r="FHG1671" s="1" t="e">
        <f>#REF!</f>
        <v>#REF!</v>
      </c>
      <c r="FHH1671" s="1" t="e">
        <f>#REF!</f>
        <v>#REF!</v>
      </c>
      <c r="FHI1671" s="1" t="e">
        <f>#REF!</f>
        <v>#REF!</v>
      </c>
      <c r="FHJ1671" s="1" t="e">
        <f>#REF!</f>
        <v>#REF!</v>
      </c>
      <c r="FHK1671" s="1" t="e">
        <f>#REF!</f>
        <v>#REF!</v>
      </c>
      <c r="FHL1671" s="1" t="e">
        <f>#REF!</f>
        <v>#REF!</v>
      </c>
      <c r="FHM1671" s="1" t="e">
        <f>#REF!</f>
        <v>#REF!</v>
      </c>
      <c r="FHN1671" s="1" t="e">
        <f>#REF!</f>
        <v>#REF!</v>
      </c>
      <c r="FHO1671" s="1" t="e">
        <f>#REF!</f>
        <v>#REF!</v>
      </c>
      <c r="FHP1671" s="1" t="e">
        <f>#REF!</f>
        <v>#REF!</v>
      </c>
      <c r="FHQ1671" s="1" t="e">
        <f>#REF!</f>
        <v>#REF!</v>
      </c>
      <c r="FHR1671" s="1" t="e">
        <f>#REF!</f>
        <v>#REF!</v>
      </c>
      <c r="FHS1671" s="1" t="e">
        <f>#REF!</f>
        <v>#REF!</v>
      </c>
      <c r="FHT1671" s="1" t="e">
        <f>#REF!</f>
        <v>#REF!</v>
      </c>
      <c r="FHU1671" s="1" t="e">
        <f>#REF!</f>
        <v>#REF!</v>
      </c>
      <c r="FHV1671" s="1" t="e">
        <f>#REF!</f>
        <v>#REF!</v>
      </c>
      <c r="FHW1671" s="1" t="e">
        <f>#REF!</f>
        <v>#REF!</v>
      </c>
      <c r="FHX1671" s="1" t="e">
        <f>#REF!</f>
        <v>#REF!</v>
      </c>
      <c r="FHY1671" s="1" t="e">
        <f>#REF!</f>
        <v>#REF!</v>
      </c>
      <c r="FHZ1671" s="1" t="e">
        <f>#REF!</f>
        <v>#REF!</v>
      </c>
      <c r="FIA1671" s="1" t="e">
        <f>#REF!</f>
        <v>#REF!</v>
      </c>
      <c r="FIB1671" s="1" t="e">
        <f>#REF!</f>
        <v>#REF!</v>
      </c>
      <c r="FIC1671" s="1" t="e">
        <f>#REF!</f>
        <v>#REF!</v>
      </c>
      <c r="FID1671" s="1" t="e">
        <f>#REF!</f>
        <v>#REF!</v>
      </c>
      <c r="FIE1671" s="1" t="e">
        <f>#REF!</f>
        <v>#REF!</v>
      </c>
      <c r="FIF1671" s="1" t="e">
        <f>#REF!</f>
        <v>#REF!</v>
      </c>
      <c r="FIG1671" s="1" t="e">
        <f>#REF!</f>
        <v>#REF!</v>
      </c>
      <c r="FIH1671" s="1" t="e">
        <f>#REF!</f>
        <v>#REF!</v>
      </c>
      <c r="FII1671" s="1" t="e">
        <f>#REF!</f>
        <v>#REF!</v>
      </c>
      <c r="FIJ1671" s="1" t="e">
        <f>#REF!</f>
        <v>#REF!</v>
      </c>
      <c r="FIK1671" s="1" t="e">
        <f>#REF!</f>
        <v>#REF!</v>
      </c>
      <c r="FIL1671" s="1" t="e">
        <f>#REF!</f>
        <v>#REF!</v>
      </c>
      <c r="FIM1671" s="1" t="e">
        <f>#REF!</f>
        <v>#REF!</v>
      </c>
      <c r="FIN1671" s="1" t="e">
        <f>#REF!</f>
        <v>#REF!</v>
      </c>
      <c r="FIO1671" s="1" t="e">
        <f>#REF!</f>
        <v>#REF!</v>
      </c>
      <c r="FIP1671" s="1" t="e">
        <f>#REF!</f>
        <v>#REF!</v>
      </c>
      <c r="FIQ1671" s="1" t="e">
        <f>#REF!</f>
        <v>#REF!</v>
      </c>
      <c r="FIR1671" s="1" t="e">
        <f>#REF!</f>
        <v>#REF!</v>
      </c>
      <c r="FIS1671" s="1" t="e">
        <f>#REF!</f>
        <v>#REF!</v>
      </c>
      <c r="FIT1671" s="1" t="e">
        <f>#REF!</f>
        <v>#REF!</v>
      </c>
      <c r="FIU1671" s="1" t="e">
        <f>#REF!</f>
        <v>#REF!</v>
      </c>
      <c r="FIV1671" s="1" t="e">
        <f>#REF!</f>
        <v>#REF!</v>
      </c>
      <c r="FIW1671" s="1" t="e">
        <f>#REF!</f>
        <v>#REF!</v>
      </c>
      <c r="FIX1671" s="1" t="e">
        <f>#REF!</f>
        <v>#REF!</v>
      </c>
      <c r="FIY1671" s="1" t="e">
        <f>#REF!</f>
        <v>#REF!</v>
      </c>
      <c r="FIZ1671" s="1" t="e">
        <f>#REF!</f>
        <v>#REF!</v>
      </c>
      <c r="FJA1671" s="1" t="e">
        <f>#REF!</f>
        <v>#REF!</v>
      </c>
      <c r="FJB1671" s="1" t="e">
        <f>#REF!</f>
        <v>#REF!</v>
      </c>
      <c r="FJC1671" s="1" t="e">
        <f>#REF!</f>
        <v>#REF!</v>
      </c>
      <c r="FJD1671" s="1" t="e">
        <f>#REF!</f>
        <v>#REF!</v>
      </c>
      <c r="FJE1671" s="1" t="e">
        <f>#REF!</f>
        <v>#REF!</v>
      </c>
      <c r="FJF1671" s="1" t="e">
        <f>#REF!</f>
        <v>#REF!</v>
      </c>
      <c r="FJG1671" s="1" t="e">
        <f>#REF!</f>
        <v>#REF!</v>
      </c>
      <c r="FJH1671" s="1" t="e">
        <f>#REF!</f>
        <v>#REF!</v>
      </c>
      <c r="FJI1671" s="1" t="e">
        <f>#REF!</f>
        <v>#REF!</v>
      </c>
      <c r="FJJ1671" s="1" t="e">
        <f>#REF!</f>
        <v>#REF!</v>
      </c>
      <c r="FJK1671" s="1" t="e">
        <f>#REF!</f>
        <v>#REF!</v>
      </c>
      <c r="FJL1671" s="1" t="e">
        <f>#REF!</f>
        <v>#REF!</v>
      </c>
      <c r="FJM1671" s="1" t="e">
        <f>#REF!</f>
        <v>#REF!</v>
      </c>
      <c r="FJN1671" s="1" t="e">
        <f>#REF!</f>
        <v>#REF!</v>
      </c>
      <c r="FJO1671" s="1" t="e">
        <f>#REF!</f>
        <v>#REF!</v>
      </c>
      <c r="FJP1671" s="1" t="e">
        <f>#REF!</f>
        <v>#REF!</v>
      </c>
      <c r="FJQ1671" s="1" t="e">
        <f>#REF!</f>
        <v>#REF!</v>
      </c>
      <c r="FJR1671" s="1" t="e">
        <f>#REF!</f>
        <v>#REF!</v>
      </c>
      <c r="FJS1671" s="1" t="e">
        <f>#REF!</f>
        <v>#REF!</v>
      </c>
      <c r="FJT1671" s="1" t="e">
        <f>#REF!</f>
        <v>#REF!</v>
      </c>
      <c r="FJU1671" s="1" t="e">
        <f>#REF!</f>
        <v>#REF!</v>
      </c>
      <c r="FJV1671" s="1" t="e">
        <f>#REF!</f>
        <v>#REF!</v>
      </c>
      <c r="FJW1671" s="1" t="e">
        <f>#REF!</f>
        <v>#REF!</v>
      </c>
      <c r="FJX1671" s="1" t="e">
        <f>#REF!</f>
        <v>#REF!</v>
      </c>
      <c r="FJY1671" s="1" t="e">
        <f>#REF!</f>
        <v>#REF!</v>
      </c>
      <c r="FJZ1671" s="1" t="e">
        <f>#REF!</f>
        <v>#REF!</v>
      </c>
      <c r="FKA1671" s="1" t="e">
        <f>#REF!</f>
        <v>#REF!</v>
      </c>
      <c r="FKB1671" s="1" t="e">
        <f>#REF!</f>
        <v>#REF!</v>
      </c>
      <c r="FKC1671" s="1" t="e">
        <f>#REF!</f>
        <v>#REF!</v>
      </c>
      <c r="FKD1671" s="1" t="e">
        <f>#REF!</f>
        <v>#REF!</v>
      </c>
      <c r="FKE1671" s="1" t="e">
        <f>#REF!</f>
        <v>#REF!</v>
      </c>
      <c r="FKF1671" s="1" t="e">
        <f>#REF!</f>
        <v>#REF!</v>
      </c>
      <c r="FKG1671" s="1" t="e">
        <f>#REF!</f>
        <v>#REF!</v>
      </c>
      <c r="FKH1671" s="1" t="e">
        <f>#REF!</f>
        <v>#REF!</v>
      </c>
      <c r="FKI1671" s="1" t="e">
        <f>#REF!</f>
        <v>#REF!</v>
      </c>
      <c r="FKJ1671" s="1" t="e">
        <f>#REF!</f>
        <v>#REF!</v>
      </c>
      <c r="FKK1671" s="1" t="e">
        <f>#REF!</f>
        <v>#REF!</v>
      </c>
      <c r="FKL1671" s="1" t="e">
        <f>#REF!</f>
        <v>#REF!</v>
      </c>
      <c r="FKM1671" s="1" t="e">
        <f>#REF!</f>
        <v>#REF!</v>
      </c>
      <c r="FKN1671" s="1" t="e">
        <f>#REF!</f>
        <v>#REF!</v>
      </c>
      <c r="FKO1671" s="1" t="e">
        <f>#REF!</f>
        <v>#REF!</v>
      </c>
      <c r="FKP1671" s="1" t="e">
        <f>#REF!</f>
        <v>#REF!</v>
      </c>
      <c r="FKQ1671" s="1" t="e">
        <f>#REF!</f>
        <v>#REF!</v>
      </c>
      <c r="FKR1671" s="1" t="e">
        <f>#REF!</f>
        <v>#REF!</v>
      </c>
      <c r="FKS1671" s="1" t="e">
        <f>#REF!</f>
        <v>#REF!</v>
      </c>
      <c r="FKT1671" s="1" t="e">
        <f>#REF!</f>
        <v>#REF!</v>
      </c>
      <c r="FKU1671" s="1" t="e">
        <f>#REF!</f>
        <v>#REF!</v>
      </c>
      <c r="FKV1671" s="1" t="e">
        <f>#REF!</f>
        <v>#REF!</v>
      </c>
      <c r="FKW1671" s="1" t="e">
        <f>#REF!</f>
        <v>#REF!</v>
      </c>
      <c r="FKX1671" s="1" t="e">
        <f>#REF!</f>
        <v>#REF!</v>
      </c>
      <c r="FKY1671" s="1" t="e">
        <f>#REF!</f>
        <v>#REF!</v>
      </c>
      <c r="FKZ1671" s="1" t="e">
        <f>#REF!</f>
        <v>#REF!</v>
      </c>
      <c r="FLA1671" s="1" t="e">
        <f>#REF!</f>
        <v>#REF!</v>
      </c>
      <c r="FLB1671" s="1" t="e">
        <f>#REF!</f>
        <v>#REF!</v>
      </c>
      <c r="FLC1671" s="1" t="e">
        <f>#REF!</f>
        <v>#REF!</v>
      </c>
      <c r="FLD1671" s="1" t="e">
        <f>#REF!</f>
        <v>#REF!</v>
      </c>
      <c r="FLE1671" s="1" t="e">
        <f>#REF!</f>
        <v>#REF!</v>
      </c>
      <c r="FLF1671" s="1" t="e">
        <f>#REF!</f>
        <v>#REF!</v>
      </c>
      <c r="FLG1671" s="1" t="e">
        <f>#REF!</f>
        <v>#REF!</v>
      </c>
      <c r="FLH1671" s="1" t="e">
        <f>#REF!</f>
        <v>#REF!</v>
      </c>
      <c r="FLI1671" s="1" t="e">
        <f>#REF!</f>
        <v>#REF!</v>
      </c>
      <c r="FLJ1671" s="1" t="e">
        <f>#REF!</f>
        <v>#REF!</v>
      </c>
      <c r="FLK1671" s="1" t="e">
        <f>#REF!</f>
        <v>#REF!</v>
      </c>
      <c r="FLL1671" s="1" t="e">
        <f>#REF!</f>
        <v>#REF!</v>
      </c>
      <c r="FLM1671" s="1" t="e">
        <f>#REF!</f>
        <v>#REF!</v>
      </c>
      <c r="FLN1671" s="1" t="e">
        <f>#REF!</f>
        <v>#REF!</v>
      </c>
      <c r="FLO1671" s="1" t="e">
        <f>#REF!</f>
        <v>#REF!</v>
      </c>
      <c r="FLP1671" s="1" t="e">
        <f>#REF!</f>
        <v>#REF!</v>
      </c>
      <c r="FLQ1671" s="1" t="e">
        <f>#REF!</f>
        <v>#REF!</v>
      </c>
      <c r="FLR1671" s="1" t="e">
        <f>#REF!</f>
        <v>#REF!</v>
      </c>
      <c r="FLS1671" s="1" t="e">
        <f>#REF!</f>
        <v>#REF!</v>
      </c>
      <c r="FLT1671" s="1" t="e">
        <f>#REF!</f>
        <v>#REF!</v>
      </c>
      <c r="FLU1671" s="1" t="e">
        <f>#REF!</f>
        <v>#REF!</v>
      </c>
      <c r="FLV1671" s="1" t="e">
        <f>#REF!</f>
        <v>#REF!</v>
      </c>
      <c r="FLW1671" s="1" t="e">
        <f>#REF!</f>
        <v>#REF!</v>
      </c>
      <c r="FLX1671" s="1" t="e">
        <f>#REF!</f>
        <v>#REF!</v>
      </c>
      <c r="FLY1671" s="1" t="e">
        <f>#REF!</f>
        <v>#REF!</v>
      </c>
      <c r="FLZ1671" s="1" t="e">
        <f>#REF!</f>
        <v>#REF!</v>
      </c>
      <c r="FMA1671" s="1" t="e">
        <f>#REF!</f>
        <v>#REF!</v>
      </c>
      <c r="FMB1671" s="1" t="e">
        <f>#REF!</f>
        <v>#REF!</v>
      </c>
      <c r="FMC1671" s="1" t="e">
        <f>#REF!</f>
        <v>#REF!</v>
      </c>
      <c r="FMD1671" s="1" t="e">
        <f>#REF!</f>
        <v>#REF!</v>
      </c>
      <c r="FME1671" s="1" t="e">
        <f>#REF!</f>
        <v>#REF!</v>
      </c>
      <c r="FMF1671" s="1" t="e">
        <f>#REF!</f>
        <v>#REF!</v>
      </c>
      <c r="FMG1671" s="1" t="e">
        <f>#REF!</f>
        <v>#REF!</v>
      </c>
      <c r="FMH1671" s="1" t="e">
        <f>#REF!</f>
        <v>#REF!</v>
      </c>
      <c r="FMI1671" s="1" t="e">
        <f>#REF!</f>
        <v>#REF!</v>
      </c>
      <c r="FMJ1671" s="1" t="e">
        <f>#REF!</f>
        <v>#REF!</v>
      </c>
      <c r="FMK1671" s="1" t="e">
        <f>#REF!</f>
        <v>#REF!</v>
      </c>
      <c r="FML1671" s="1" t="e">
        <f>#REF!</f>
        <v>#REF!</v>
      </c>
      <c r="FMM1671" s="1" t="e">
        <f>#REF!</f>
        <v>#REF!</v>
      </c>
      <c r="FMN1671" s="1" t="e">
        <f>#REF!</f>
        <v>#REF!</v>
      </c>
      <c r="FMO1671" s="1" t="e">
        <f>#REF!</f>
        <v>#REF!</v>
      </c>
      <c r="FMP1671" s="1" t="e">
        <f>#REF!</f>
        <v>#REF!</v>
      </c>
      <c r="FMQ1671" s="1" t="e">
        <f>#REF!</f>
        <v>#REF!</v>
      </c>
      <c r="FMR1671" s="1" t="e">
        <f>#REF!</f>
        <v>#REF!</v>
      </c>
      <c r="FMS1671" s="1" t="e">
        <f>#REF!</f>
        <v>#REF!</v>
      </c>
      <c r="FMT1671" s="1" t="e">
        <f>#REF!</f>
        <v>#REF!</v>
      </c>
      <c r="FMU1671" s="1" t="e">
        <f>#REF!</f>
        <v>#REF!</v>
      </c>
      <c r="FMV1671" s="1" t="e">
        <f>#REF!</f>
        <v>#REF!</v>
      </c>
      <c r="FMW1671" s="1" t="e">
        <f>#REF!</f>
        <v>#REF!</v>
      </c>
      <c r="FMX1671" s="1" t="e">
        <f>#REF!</f>
        <v>#REF!</v>
      </c>
      <c r="FMY1671" s="1" t="e">
        <f>#REF!</f>
        <v>#REF!</v>
      </c>
      <c r="FMZ1671" s="1" t="e">
        <f>#REF!</f>
        <v>#REF!</v>
      </c>
      <c r="FNA1671" s="1" t="e">
        <f>#REF!</f>
        <v>#REF!</v>
      </c>
      <c r="FNB1671" s="1" t="e">
        <f>#REF!</f>
        <v>#REF!</v>
      </c>
      <c r="FNC1671" s="1" t="e">
        <f>#REF!</f>
        <v>#REF!</v>
      </c>
      <c r="FND1671" s="1" t="e">
        <f>#REF!</f>
        <v>#REF!</v>
      </c>
      <c r="FNE1671" s="1" t="e">
        <f>#REF!</f>
        <v>#REF!</v>
      </c>
      <c r="FNF1671" s="1" t="e">
        <f>#REF!</f>
        <v>#REF!</v>
      </c>
      <c r="FNG1671" s="1" t="e">
        <f>#REF!</f>
        <v>#REF!</v>
      </c>
      <c r="FNH1671" s="1" t="e">
        <f>#REF!</f>
        <v>#REF!</v>
      </c>
      <c r="FNI1671" s="1" t="e">
        <f>#REF!</f>
        <v>#REF!</v>
      </c>
      <c r="FNJ1671" s="1" t="e">
        <f>#REF!</f>
        <v>#REF!</v>
      </c>
      <c r="FNK1671" s="1" t="e">
        <f>#REF!</f>
        <v>#REF!</v>
      </c>
      <c r="FNL1671" s="1" t="e">
        <f>#REF!</f>
        <v>#REF!</v>
      </c>
      <c r="FNM1671" s="1" t="e">
        <f>#REF!</f>
        <v>#REF!</v>
      </c>
      <c r="FNN1671" s="1" t="e">
        <f>#REF!</f>
        <v>#REF!</v>
      </c>
      <c r="FNO1671" s="1" t="e">
        <f>#REF!</f>
        <v>#REF!</v>
      </c>
      <c r="FNP1671" s="1" t="e">
        <f>#REF!</f>
        <v>#REF!</v>
      </c>
      <c r="FNQ1671" s="1" t="e">
        <f>#REF!</f>
        <v>#REF!</v>
      </c>
      <c r="FNR1671" s="1" t="e">
        <f>#REF!</f>
        <v>#REF!</v>
      </c>
      <c r="FNS1671" s="1" t="e">
        <f>#REF!</f>
        <v>#REF!</v>
      </c>
      <c r="FNT1671" s="1" t="e">
        <f>#REF!</f>
        <v>#REF!</v>
      </c>
      <c r="FNU1671" s="1" t="e">
        <f>#REF!</f>
        <v>#REF!</v>
      </c>
      <c r="FNV1671" s="1" t="e">
        <f>#REF!</f>
        <v>#REF!</v>
      </c>
      <c r="FNW1671" s="1" t="e">
        <f>#REF!</f>
        <v>#REF!</v>
      </c>
      <c r="FNX1671" s="1" t="e">
        <f>#REF!</f>
        <v>#REF!</v>
      </c>
      <c r="FNY1671" s="1" t="e">
        <f>#REF!</f>
        <v>#REF!</v>
      </c>
      <c r="FNZ1671" s="1" t="e">
        <f>#REF!</f>
        <v>#REF!</v>
      </c>
      <c r="FOA1671" s="1" t="e">
        <f>#REF!</f>
        <v>#REF!</v>
      </c>
      <c r="FOB1671" s="1" t="e">
        <f>#REF!</f>
        <v>#REF!</v>
      </c>
      <c r="FOC1671" s="1" t="e">
        <f>#REF!</f>
        <v>#REF!</v>
      </c>
      <c r="FOD1671" s="1" t="e">
        <f>#REF!</f>
        <v>#REF!</v>
      </c>
      <c r="FOE1671" s="1" t="e">
        <f>#REF!</f>
        <v>#REF!</v>
      </c>
      <c r="FOF1671" s="1" t="e">
        <f>#REF!</f>
        <v>#REF!</v>
      </c>
      <c r="FOG1671" s="1" t="e">
        <f>#REF!</f>
        <v>#REF!</v>
      </c>
      <c r="FOH1671" s="1" t="e">
        <f>#REF!</f>
        <v>#REF!</v>
      </c>
      <c r="FOI1671" s="1" t="e">
        <f>#REF!</f>
        <v>#REF!</v>
      </c>
      <c r="FOJ1671" s="1" t="e">
        <f>#REF!</f>
        <v>#REF!</v>
      </c>
      <c r="FOK1671" s="1" t="e">
        <f>#REF!</f>
        <v>#REF!</v>
      </c>
      <c r="FOL1671" s="1" t="e">
        <f>#REF!</f>
        <v>#REF!</v>
      </c>
      <c r="FOM1671" s="1" t="e">
        <f>#REF!</f>
        <v>#REF!</v>
      </c>
      <c r="FON1671" s="1" t="e">
        <f>#REF!</f>
        <v>#REF!</v>
      </c>
      <c r="FOO1671" s="1" t="e">
        <f>#REF!</f>
        <v>#REF!</v>
      </c>
      <c r="FOP1671" s="1" t="e">
        <f>#REF!</f>
        <v>#REF!</v>
      </c>
      <c r="FOQ1671" s="1" t="e">
        <f>#REF!</f>
        <v>#REF!</v>
      </c>
      <c r="FOR1671" s="1" t="e">
        <f>#REF!</f>
        <v>#REF!</v>
      </c>
      <c r="FOS1671" s="1" t="e">
        <f>#REF!</f>
        <v>#REF!</v>
      </c>
      <c r="FOT1671" s="1" t="e">
        <f>#REF!</f>
        <v>#REF!</v>
      </c>
      <c r="FOU1671" s="1" t="e">
        <f>#REF!</f>
        <v>#REF!</v>
      </c>
      <c r="FOV1671" s="1" t="e">
        <f>#REF!</f>
        <v>#REF!</v>
      </c>
      <c r="FOW1671" s="1" t="e">
        <f>#REF!</f>
        <v>#REF!</v>
      </c>
      <c r="FOX1671" s="1" t="e">
        <f>#REF!</f>
        <v>#REF!</v>
      </c>
      <c r="FOY1671" s="1" t="e">
        <f>#REF!</f>
        <v>#REF!</v>
      </c>
      <c r="FOZ1671" s="1" t="e">
        <f>#REF!</f>
        <v>#REF!</v>
      </c>
      <c r="FPA1671" s="1" t="e">
        <f>#REF!</f>
        <v>#REF!</v>
      </c>
      <c r="FPB1671" s="1" t="e">
        <f>#REF!</f>
        <v>#REF!</v>
      </c>
      <c r="FPC1671" s="1" t="e">
        <f>#REF!</f>
        <v>#REF!</v>
      </c>
      <c r="FPD1671" s="1" t="e">
        <f>#REF!</f>
        <v>#REF!</v>
      </c>
      <c r="FPE1671" s="1" t="e">
        <f>#REF!</f>
        <v>#REF!</v>
      </c>
      <c r="FPF1671" s="1" t="e">
        <f>#REF!</f>
        <v>#REF!</v>
      </c>
      <c r="FPG1671" s="1" t="e">
        <f>#REF!</f>
        <v>#REF!</v>
      </c>
      <c r="FPH1671" s="1" t="e">
        <f>#REF!</f>
        <v>#REF!</v>
      </c>
      <c r="FPI1671" s="1" t="e">
        <f>#REF!</f>
        <v>#REF!</v>
      </c>
      <c r="FPJ1671" s="1" t="e">
        <f>#REF!</f>
        <v>#REF!</v>
      </c>
      <c r="FPK1671" s="1" t="e">
        <f>#REF!</f>
        <v>#REF!</v>
      </c>
      <c r="FPL1671" s="1" t="e">
        <f>#REF!</f>
        <v>#REF!</v>
      </c>
      <c r="FPM1671" s="1" t="e">
        <f>#REF!</f>
        <v>#REF!</v>
      </c>
      <c r="FPN1671" s="1" t="e">
        <f>#REF!</f>
        <v>#REF!</v>
      </c>
      <c r="FPO1671" s="1" t="e">
        <f>#REF!</f>
        <v>#REF!</v>
      </c>
      <c r="FPP1671" s="1" t="e">
        <f>#REF!</f>
        <v>#REF!</v>
      </c>
      <c r="FPQ1671" s="1" t="e">
        <f>#REF!</f>
        <v>#REF!</v>
      </c>
      <c r="FPR1671" s="1" t="e">
        <f>#REF!</f>
        <v>#REF!</v>
      </c>
      <c r="FPS1671" s="1" t="e">
        <f>#REF!</f>
        <v>#REF!</v>
      </c>
      <c r="FPT1671" s="1" t="e">
        <f>#REF!</f>
        <v>#REF!</v>
      </c>
      <c r="FPU1671" s="1" t="e">
        <f>#REF!</f>
        <v>#REF!</v>
      </c>
      <c r="FPV1671" s="1" t="e">
        <f>#REF!</f>
        <v>#REF!</v>
      </c>
      <c r="FPW1671" s="1" t="e">
        <f>#REF!</f>
        <v>#REF!</v>
      </c>
      <c r="FPX1671" s="1" t="e">
        <f>#REF!</f>
        <v>#REF!</v>
      </c>
      <c r="FPY1671" s="1" t="e">
        <f>#REF!</f>
        <v>#REF!</v>
      </c>
      <c r="FPZ1671" s="1" t="e">
        <f>#REF!</f>
        <v>#REF!</v>
      </c>
      <c r="FQA1671" s="1" t="e">
        <f>#REF!</f>
        <v>#REF!</v>
      </c>
      <c r="FQB1671" s="1" t="e">
        <f>#REF!</f>
        <v>#REF!</v>
      </c>
      <c r="FQC1671" s="1" t="e">
        <f>#REF!</f>
        <v>#REF!</v>
      </c>
      <c r="FQD1671" s="1" t="e">
        <f>#REF!</f>
        <v>#REF!</v>
      </c>
      <c r="FQE1671" s="1" t="e">
        <f>#REF!</f>
        <v>#REF!</v>
      </c>
      <c r="FQF1671" s="1" t="e">
        <f>#REF!</f>
        <v>#REF!</v>
      </c>
      <c r="FQG1671" s="1" t="e">
        <f>#REF!</f>
        <v>#REF!</v>
      </c>
      <c r="FQH1671" s="1" t="e">
        <f>#REF!</f>
        <v>#REF!</v>
      </c>
      <c r="FQI1671" s="1" t="e">
        <f>#REF!</f>
        <v>#REF!</v>
      </c>
      <c r="FQJ1671" s="1" t="e">
        <f>#REF!</f>
        <v>#REF!</v>
      </c>
      <c r="FQK1671" s="1" t="e">
        <f>#REF!</f>
        <v>#REF!</v>
      </c>
      <c r="FQL1671" s="1" t="e">
        <f>#REF!</f>
        <v>#REF!</v>
      </c>
      <c r="FQM1671" s="1" t="e">
        <f>#REF!</f>
        <v>#REF!</v>
      </c>
      <c r="FQN1671" s="1" t="e">
        <f>#REF!</f>
        <v>#REF!</v>
      </c>
      <c r="FQO1671" s="1" t="e">
        <f>#REF!</f>
        <v>#REF!</v>
      </c>
      <c r="FQP1671" s="1" t="e">
        <f>#REF!</f>
        <v>#REF!</v>
      </c>
      <c r="FQQ1671" s="1" t="e">
        <f>#REF!</f>
        <v>#REF!</v>
      </c>
      <c r="FQR1671" s="1" t="e">
        <f>#REF!</f>
        <v>#REF!</v>
      </c>
      <c r="FQS1671" s="1" t="e">
        <f>#REF!</f>
        <v>#REF!</v>
      </c>
      <c r="FQT1671" s="1" t="e">
        <f>#REF!</f>
        <v>#REF!</v>
      </c>
      <c r="FQU1671" s="1" t="e">
        <f>#REF!</f>
        <v>#REF!</v>
      </c>
      <c r="FQV1671" s="1" t="e">
        <f>#REF!</f>
        <v>#REF!</v>
      </c>
      <c r="FQW1671" s="1" t="e">
        <f>#REF!</f>
        <v>#REF!</v>
      </c>
      <c r="FQX1671" s="1" t="e">
        <f>#REF!</f>
        <v>#REF!</v>
      </c>
      <c r="FQY1671" s="1" t="e">
        <f>#REF!</f>
        <v>#REF!</v>
      </c>
      <c r="FQZ1671" s="1" t="e">
        <f>#REF!</f>
        <v>#REF!</v>
      </c>
      <c r="FRA1671" s="1" t="e">
        <f>#REF!</f>
        <v>#REF!</v>
      </c>
      <c r="FRB1671" s="1" t="e">
        <f>#REF!</f>
        <v>#REF!</v>
      </c>
      <c r="FRC1671" s="1" t="e">
        <f>#REF!</f>
        <v>#REF!</v>
      </c>
      <c r="FRD1671" s="1" t="e">
        <f>#REF!</f>
        <v>#REF!</v>
      </c>
      <c r="FRE1671" s="1" t="e">
        <f>#REF!</f>
        <v>#REF!</v>
      </c>
      <c r="FRF1671" s="1" t="e">
        <f>#REF!</f>
        <v>#REF!</v>
      </c>
      <c r="FRG1671" s="1" t="e">
        <f>#REF!</f>
        <v>#REF!</v>
      </c>
      <c r="FRH1671" s="1" t="e">
        <f>#REF!</f>
        <v>#REF!</v>
      </c>
      <c r="FRI1671" s="1" t="e">
        <f>#REF!</f>
        <v>#REF!</v>
      </c>
      <c r="FRJ1671" s="1" t="e">
        <f>#REF!</f>
        <v>#REF!</v>
      </c>
      <c r="FRK1671" s="1" t="e">
        <f>#REF!</f>
        <v>#REF!</v>
      </c>
      <c r="FRL1671" s="1" t="e">
        <f>#REF!</f>
        <v>#REF!</v>
      </c>
      <c r="FRM1671" s="1" t="e">
        <f>#REF!</f>
        <v>#REF!</v>
      </c>
      <c r="FRN1671" s="1" t="e">
        <f>#REF!</f>
        <v>#REF!</v>
      </c>
      <c r="FRO1671" s="1" t="e">
        <f>#REF!</f>
        <v>#REF!</v>
      </c>
      <c r="FRP1671" s="1" t="e">
        <f>#REF!</f>
        <v>#REF!</v>
      </c>
      <c r="FRQ1671" s="1" t="e">
        <f>#REF!</f>
        <v>#REF!</v>
      </c>
      <c r="FRR1671" s="1" t="e">
        <f>#REF!</f>
        <v>#REF!</v>
      </c>
      <c r="FRS1671" s="1" t="e">
        <f>#REF!</f>
        <v>#REF!</v>
      </c>
      <c r="FRT1671" s="1" t="e">
        <f>#REF!</f>
        <v>#REF!</v>
      </c>
      <c r="FRU1671" s="1" t="e">
        <f>#REF!</f>
        <v>#REF!</v>
      </c>
      <c r="FRV1671" s="1" t="e">
        <f>#REF!</f>
        <v>#REF!</v>
      </c>
      <c r="FRW1671" s="1" t="e">
        <f>#REF!</f>
        <v>#REF!</v>
      </c>
      <c r="FRX1671" s="1" t="e">
        <f>#REF!</f>
        <v>#REF!</v>
      </c>
      <c r="FRY1671" s="1" t="e">
        <f>#REF!</f>
        <v>#REF!</v>
      </c>
      <c r="FRZ1671" s="1" t="e">
        <f>#REF!</f>
        <v>#REF!</v>
      </c>
      <c r="FSA1671" s="1" t="e">
        <f>#REF!</f>
        <v>#REF!</v>
      </c>
      <c r="FSB1671" s="1" t="e">
        <f>#REF!</f>
        <v>#REF!</v>
      </c>
      <c r="FSC1671" s="1" t="e">
        <f>#REF!</f>
        <v>#REF!</v>
      </c>
      <c r="FSD1671" s="1" t="e">
        <f>#REF!</f>
        <v>#REF!</v>
      </c>
      <c r="FSE1671" s="1" t="e">
        <f>#REF!</f>
        <v>#REF!</v>
      </c>
      <c r="FSF1671" s="1" t="e">
        <f>#REF!</f>
        <v>#REF!</v>
      </c>
      <c r="FSG1671" s="1" t="e">
        <f>#REF!</f>
        <v>#REF!</v>
      </c>
      <c r="FSH1671" s="1" t="e">
        <f>#REF!</f>
        <v>#REF!</v>
      </c>
      <c r="FSI1671" s="1" t="e">
        <f>#REF!</f>
        <v>#REF!</v>
      </c>
      <c r="FSJ1671" s="1" t="e">
        <f>#REF!</f>
        <v>#REF!</v>
      </c>
      <c r="FSK1671" s="1" t="e">
        <f>#REF!</f>
        <v>#REF!</v>
      </c>
      <c r="FSL1671" s="1" t="e">
        <f>#REF!</f>
        <v>#REF!</v>
      </c>
      <c r="FSM1671" s="1" t="e">
        <f>#REF!</f>
        <v>#REF!</v>
      </c>
      <c r="FSN1671" s="1" t="e">
        <f>#REF!</f>
        <v>#REF!</v>
      </c>
      <c r="FSO1671" s="1" t="e">
        <f>#REF!</f>
        <v>#REF!</v>
      </c>
      <c r="FSP1671" s="1" t="e">
        <f>#REF!</f>
        <v>#REF!</v>
      </c>
      <c r="FSQ1671" s="1" t="e">
        <f>#REF!</f>
        <v>#REF!</v>
      </c>
      <c r="FSR1671" s="1" t="e">
        <f>#REF!</f>
        <v>#REF!</v>
      </c>
      <c r="FSS1671" s="1" t="e">
        <f>#REF!</f>
        <v>#REF!</v>
      </c>
      <c r="FST1671" s="1" t="e">
        <f>#REF!</f>
        <v>#REF!</v>
      </c>
      <c r="FSU1671" s="1" t="e">
        <f>#REF!</f>
        <v>#REF!</v>
      </c>
      <c r="FSV1671" s="1" t="e">
        <f>#REF!</f>
        <v>#REF!</v>
      </c>
      <c r="FSW1671" s="1" t="e">
        <f>#REF!</f>
        <v>#REF!</v>
      </c>
      <c r="FSX1671" s="1" t="e">
        <f>#REF!</f>
        <v>#REF!</v>
      </c>
      <c r="FSY1671" s="1" t="e">
        <f>#REF!</f>
        <v>#REF!</v>
      </c>
      <c r="FSZ1671" s="1" t="e">
        <f>#REF!</f>
        <v>#REF!</v>
      </c>
      <c r="FTA1671" s="1" t="e">
        <f>#REF!</f>
        <v>#REF!</v>
      </c>
      <c r="FTB1671" s="1" t="e">
        <f>#REF!</f>
        <v>#REF!</v>
      </c>
      <c r="FTC1671" s="1" t="e">
        <f>#REF!</f>
        <v>#REF!</v>
      </c>
      <c r="FTD1671" s="1" t="e">
        <f>#REF!</f>
        <v>#REF!</v>
      </c>
      <c r="FTE1671" s="1" t="e">
        <f>#REF!</f>
        <v>#REF!</v>
      </c>
      <c r="FTF1671" s="1" t="e">
        <f>#REF!</f>
        <v>#REF!</v>
      </c>
      <c r="FTG1671" s="1" t="e">
        <f>#REF!</f>
        <v>#REF!</v>
      </c>
      <c r="FTH1671" s="1" t="e">
        <f>#REF!</f>
        <v>#REF!</v>
      </c>
      <c r="FTI1671" s="1" t="e">
        <f>#REF!</f>
        <v>#REF!</v>
      </c>
      <c r="FTJ1671" s="1" t="e">
        <f>#REF!</f>
        <v>#REF!</v>
      </c>
      <c r="FTK1671" s="1" t="e">
        <f>#REF!</f>
        <v>#REF!</v>
      </c>
      <c r="FTL1671" s="1" t="e">
        <f>#REF!</f>
        <v>#REF!</v>
      </c>
      <c r="FTM1671" s="1" t="e">
        <f>#REF!</f>
        <v>#REF!</v>
      </c>
      <c r="FTN1671" s="1" t="e">
        <f>#REF!</f>
        <v>#REF!</v>
      </c>
      <c r="FTO1671" s="1" t="e">
        <f>#REF!</f>
        <v>#REF!</v>
      </c>
      <c r="FTP1671" s="1" t="e">
        <f>#REF!</f>
        <v>#REF!</v>
      </c>
      <c r="FTQ1671" s="1" t="e">
        <f>#REF!</f>
        <v>#REF!</v>
      </c>
      <c r="FTR1671" s="1" t="e">
        <f>#REF!</f>
        <v>#REF!</v>
      </c>
      <c r="FTS1671" s="1" t="e">
        <f>#REF!</f>
        <v>#REF!</v>
      </c>
      <c r="FTT1671" s="1" t="e">
        <f>#REF!</f>
        <v>#REF!</v>
      </c>
      <c r="FTU1671" s="1" t="e">
        <f>#REF!</f>
        <v>#REF!</v>
      </c>
      <c r="FTV1671" s="1" t="e">
        <f>#REF!</f>
        <v>#REF!</v>
      </c>
      <c r="FTW1671" s="1" t="e">
        <f>#REF!</f>
        <v>#REF!</v>
      </c>
      <c r="FTX1671" s="1" t="e">
        <f>#REF!</f>
        <v>#REF!</v>
      </c>
      <c r="FTY1671" s="1" t="e">
        <f>#REF!</f>
        <v>#REF!</v>
      </c>
      <c r="FTZ1671" s="1" t="e">
        <f>#REF!</f>
        <v>#REF!</v>
      </c>
      <c r="FUA1671" s="1" t="e">
        <f>#REF!</f>
        <v>#REF!</v>
      </c>
      <c r="FUB1671" s="1" t="e">
        <f>#REF!</f>
        <v>#REF!</v>
      </c>
      <c r="FUC1671" s="1" t="e">
        <f>#REF!</f>
        <v>#REF!</v>
      </c>
      <c r="FUD1671" s="1" t="e">
        <f>#REF!</f>
        <v>#REF!</v>
      </c>
      <c r="FUE1671" s="1" t="e">
        <f>#REF!</f>
        <v>#REF!</v>
      </c>
      <c r="FUF1671" s="1" t="e">
        <f>#REF!</f>
        <v>#REF!</v>
      </c>
      <c r="FUG1671" s="1" t="e">
        <f>#REF!</f>
        <v>#REF!</v>
      </c>
      <c r="FUH1671" s="1" t="e">
        <f>#REF!</f>
        <v>#REF!</v>
      </c>
      <c r="FUI1671" s="1" t="e">
        <f>#REF!</f>
        <v>#REF!</v>
      </c>
      <c r="FUJ1671" s="1" t="e">
        <f>#REF!</f>
        <v>#REF!</v>
      </c>
      <c r="FUK1671" s="1" t="e">
        <f>#REF!</f>
        <v>#REF!</v>
      </c>
      <c r="FUL1671" s="1" t="e">
        <f>#REF!</f>
        <v>#REF!</v>
      </c>
      <c r="FUM1671" s="1" t="e">
        <f>#REF!</f>
        <v>#REF!</v>
      </c>
      <c r="FUN1671" s="1" t="e">
        <f>#REF!</f>
        <v>#REF!</v>
      </c>
      <c r="FUO1671" s="1" t="e">
        <f>#REF!</f>
        <v>#REF!</v>
      </c>
      <c r="FUP1671" s="1" t="e">
        <f>#REF!</f>
        <v>#REF!</v>
      </c>
      <c r="FUQ1671" s="1" t="e">
        <f>#REF!</f>
        <v>#REF!</v>
      </c>
      <c r="FUR1671" s="1" t="e">
        <f>#REF!</f>
        <v>#REF!</v>
      </c>
      <c r="FUS1671" s="1" t="e">
        <f>#REF!</f>
        <v>#REF!</v>
      </c>
      <c r="FUT1671" s="1" t="e">
        <f>#REF!</f>
        <v>#REF!</v>
      </c>
      <c r="FUU1671" s="1" t="e">
        <f>#REF!</f>
        <v>#REF!</v>
      </c>
      <c r="FUV1671" s="1" t="e">
        <f>#REF!</f>
        <v>#REF!</v>
      </c>
      <c r="FUW1671" s="1" t="e">
        <f>#REF!</f>
        <v>#REF!</v>
      </c>
      <c r="FUX1671" s="1" t="e">
        <f>#REF!</f>
        <v>#REF!</v>
      </c>
      <c r="FUY1671" s="1" t="e">
        <f>#REF!</f>
        <v>#REF!</v>
      </c>
      <c r="FUZ1671" s="1" t="e">
        <f>#REF!</f>
        <v>#REF!</v>
      </c>
      <c r="FVA1671" s="1" t="e">
        <f>#REF!</f>
        <v>#REF!</v>
      </c>
      <c r="FVB1671" s="1" t="e">
        <f>#REF!</f>
        <v>#REF!</v>
      </c>
      <c r="FVC1671" s="1" t="e">
        <f>#REF!</f>
        <v>#REF!</v>
      </c>
      <c r="FVD1671" s="1" t="e">
        <f>#REF!</f>
        <v>#REF!</v>
      </c>
      <c r="FVE1671" s="1" t="e">
        <f>#REF!</f>
        <v>#REF!</v>
      </c>
      <c r="FVF1671" s="1" t="e">
        <f>#REF!</f>
        <v>#REF!</v>
      </c>
      <c r="FVG1671" s="1" t="e">
        <f>#REF!</f>
        <v>#REF!</v>
      </c>
      <c r="FVH1671" s="1" t="e">
        <f>#REF!</f>
        <v>#REF!</v>
      </c>
      <c r="FVI1671" s="1" t="e">
        <f>#REF!</f>
        <v>#REF!</v>
      </c>
      <c r="FVJ1671" s="1" t="e">
        <f>#REF!</f>
        <v>#REF!</v>
      </c>
      <c r="FVK1671" s="1" t="e">
        <f>#REF!</f>
        <v>#REF!</v>
      </c>
      <c r="FVL1671" s="1" t="e">
        <f>#REF!</f>
        <v>#REF!</v>
      </c>
      <c r="FVM1671" s="1" t="e">
        <f>#REF!</f>
        <v>#REF!</v>
      </c>
      <c r="FVN1671" s="1" t="e">
        <f>#REF!</f>
        <v>#REF!</v>
      </c>
      <c r="FVO1671" s="1" t="e">
        <f>#REF!</f>
        <v>#REF!</v>
      </c>
      <c r="FVP1671" s="1" t="e">
        <f>#REF!</f>
        <v>#REF!</v>
      </c>
      <c r="FVQ1671" s="1" t="e">
        <f>#REF!</f>
        <v>#REF!</v>
      </c>
      <c r="FVR1671" s="1" t="e">
        <f>#REF!</f>
        <v>#REF!</v>
      </c>
      <c r="FVS1671" s="1" t="e">
        <f>#REF!</f>
        <v>#REF!</v>
      </c>
      <c r="FVT1671" s="1" t="e">
        <f>#REF!</f>
        <v>#REF!</v>
      </c>
      <c r="FVU1671" s="1" t="e">
        <f>#REF!</f>
        <v>#REF!</v>
      </c>
      <c r="FVV1671" s="1" t="e">
        <f>#REF!</f>
        <v>#REF!</v>
      </c>
      <c r="FVW1671" s="1" t="e">
        <f>#REF!</f>
        <v>#REF!</v>
      </c>
      <c r="FVX1671" s="1" t="e">
        <f>#REF!</f>
        <v>#REF!</v>
      </c>
      <c r="FVY1671" s="1" t="e">
        <f>#REF!</f>
        <v>#REF!</v>
      </c>
      <c r="FVZ1671" s="1" t="e">
        <f>#REF!</f>
        <v>#REF!</v>
      </c>
      <c r="FWA1671" s="1" t="e">
        <f>#REF!</f>
        <v>#REF!</v>
      </c>
      <c r="FWB1671" s="1" t="e">
        <f>#REF!</f>
        <v>#REF!</v>
      </c>
      <c r="FWC1671" s="1" t="e">
        <f>#REF!</f>
        <v>#REF!</v>
      </c>
      <c r="FWD1671" s="1" t="e">
        <f>#REF!</f>
        <v>#REF!</v>
      </c>
      <c r="FWE1671" s="1" t="e">
        <f>#REF!</f>
        <v>#REF!</v>
      </c>
      <c r="FWF1671" s="1" t="e">
        <f>#REF!</f>
        <v>#REF!</v>
      </c>
      <c r="FWG1671" s="1" t="e">
        <f>#REF!</f>
        <v>#REF!</v>
      </c>
      <c r="FWH1671" s="1" t="e">
        <f>#REF!</f>
        <v>#REF!</v>
      </c>
      <c r="FWI1671" s="1" t="e">
        <f>#REF!</f>
        <v>#REF!</v>
      </c>
      <c r="FWJ1671" s="1" t="e">
        <f>#REF!</f>
        <v>#REF!</v>
      </c>
      <c r="FWK1671" s="1" t="e">
        <f>#REF!</f>
        <v>#REF!</v>
      </c>
      <c r="FWL1671" s="1" t="e">
        <f>#REF!</f>
        <v>#REF!</v>
      </c>
      <c r="FWM1671" s="1" t="e">
        <f>#REF!</f>
        <v>#REF!</v>
      </c>
      <c r="FWN1671" s="1" t="e">
        <f>#REF!</f>
        <v>#REF!</v>
      </c>
      <c r="FWO1671" s="1" t="e">
        <f>#REF!</f>
        <v>#REF!</v>
      </c>
      <c r="FWP1671" s="1" t="e">
        <f>#REF!</f>
        <v>#REF!</v>
      </c>
      <c r="FWQ1671" s="1" t="e">
        <f>#REF!</f>
        <v>#REF!</v>
      </c>
      <c r="FWR1671" s="1" t="e">
        <f>#REF!</f>
        <v>#REF!</v>
      </c>
      <c r="FWS1671" s="1" t="e">
        <f>#REF!</f>
        <v>#REF!</v>
      </c>
      <c r="FWT1671" s="1" t="e">
        <f>#REF!</f>
        <v>#REF!</v>
      </c>
      <c r="FWU1671" s="1" t="e">
        <f>#REF!</f>
        <v>#REF!</v>
      </c>
      <c r="FWV1671" s="1" t="e">
        <f>#REF!</f>
        <v>#REF!</v>
      </c>
      <c r="FWW1671" s="1" t="e">
        <f>#REF!</f>
        <v>#REF!</v>
      </c>
      <c r="FWX1671" s="1" t="e">
        <f>#REF!</f>
        <v>#REF!</v>
      </c>
      <c r="FWY1671" s="1" t="e">
        <f>#REF!</f>
        <v>#REF!</v>
      </c>
      <c r="FWZ1671" s="1" t="e">
        <f>#REF!</f>
        <v>#REF!</v>
      </c>
      <c r="FXA1671" s="1" t="e">
        <f>#REF!</f>
        <v>#REF!</v>
      </c>
      <c r="FXB1671" s="1" t="e">
        <f>#REF!</f>
        <v>#REF!</v>
      </c>
      <c r="FXC1671" s="1" t="e">
        <f>#REF!</f>
        <v>#REF!</v>
      </c>
      <c r="FXD1671" s="1" t="e">
        <f>#REF!</f>
        <v>#REF!</v>
      </c>
      <c r="FXE1671" s="1" t="e">
        <f>#REF!</f>
        <v>#REF!</v>
      </c>
      <c r="FXF1671" s="1" t="e">
        <f>#REF!</f>
        <v>#REF!</v>
      </c>
      <c r="FXG1671" s="1" t="e">
        <f>#REF!</f>
        <v>#REF!</v>
      </c>
      <c r="FXH1671" s="1" t="e">
        <f>#REF!</f>
        <v>#REF!</v>
      </c>
      <c r="FXI1671" s="1" t="e">
        <f>#REF!</f>
        <v>#REF!</v>
      </c>
      <c r="FXJ1671" s="1" t="e">
        <f>#REF!</f>
        <v>#REF!</v>
      </c>
      <c r="FXK1671" s="1" t="e">
        <f>#REF!</f>
        <v>#REF!</v>
      </c>
      <c r="FXL1671" s="1" t="e">
        <f>#REF!</f>
        <v>#REF!</v>
      </c>
      <c r="FXM1671" s="1" t="e">
        <f>#REF!</f>
        <v>#REF!</v>
      </c>
      <c r="FXN1671" s="1" t="e">
        <f>#REF!</f>
        <v>#REF!</v>
      </c>
      <c r="FXO1671" s="1" t="e">
        <f>#REF!</f>
        <v>#REF!</v>
      </c>
      <c r="FXP1671" s="1" t="e">
        <f>#REF!</f>
        <v>#REF!</v>
      </c>
      <c r="FXQ1671" s="1" t="e">
        <f>#REF!</f>
        <v>#REF!</v>
      </c>
      <c r="FXR1671" s="1" t="e">
        <f>#REF!</f>
        <v>#REF!</v>
      </c>
      <c r="FXS1671" s="1" t="e">
        <f>#REF!</f>
        <v>#REF!</v>
      </c>
      <c r="FXT1671" s="1" t="e">
        <f>#REF!</f>
        <v>#REF!</v>
      </c>
      <c r="FXU1671" s="1" t="e">
        <f>#REF!</f>
        <v>#REF!</v>
      </c>
      <c r="FXV1671" s="1" t="e">
        <f>#REF!</f>
        <v>#REF!</v>
      </c>
      <c r="FXW1671" s="1" t="e">
        <f>#REF!</f>
        <v>#REF!</v>
      </c>
      <c r="FXX1671" s="1" t="e">
        <f>#REF!</f>
        <v>#REF!</v>
      </c>
      <c r="FXY1671" s="1" t="e">
        <f>#REF!</f>
        <v>#REF!</v>
      </c>
      <c r="FXZ1671" s="1" t="e">
        <f>#REF!</f>
        <v>#REF!</v>
      </c>
      <c r="FYA1671" s="1" t="e">
        <f>#REF!</f>
        <v>#REF!</v>
      </c>
      <c r="FYB1671" s="1" t="e">
        <f>#REF!</f>
        <v>#REF!</v>
      </c>
      <c r="FYC1671" s="1" t="e">
        <f>#REF!</f>
        <v>#REF!</v>
      </c>
      <c r="FYD1671" s="1" t="e">
        <f>#REF!</f>
        <v>#REF!</v>
      </c>
      <c r="FYE1671" s="1" t="e">
        <f>#REF!</f>
        <v>#REF!</v>
      </c>
      <c r="FYF1671" s="1" t="e">
        <f>#REF!</f>
        <v>#REF!</v>
      </c>
      <c r="FYG1671" s="1" t="e">
        <f>#REF!</f>
        <v>#REF!</v>
      </c>
      <c r="FYH1671" s="1" t="e">
        <f>#REF!</f>
        <v>#REF!</v>
      </c>
      <c r="FYI1671" s="1" t="e">
        <f>#REF!</f>
        <v>#REF!</v>
      </c>
      <c r="FYJ1671" s="1" t="e">
        <f>#REF!</f>
        <v>#REF!</v>
      </c>
      <c r="FYK1671" s="1" t="e">
        <f>#REF!</f>
        <v>#REF!</v>
      </c>
      <c r="FYL1671" s="1" t="e">
        <f>#REF!</f>
        <v>#REF!</v>
      </c>
      <c r="FYM1671" s="1" t="e">
        <f>#REF!</f>
        <v>#REF!</v>
      </c>
      <c r="FYN1671" s="1" t="e">
        <f>#REF!</f>
        <v>#REF!</v>
      </c>
      <c r="FYO1671" s="1" t="e">
        <f>#REF!</f>
        <v>#REF!</v>
      </c>
      <c r="FYP1671" s="1" t="e">
        <f>#REF!</f>
        <v>#REF!</v>
      </c>
      <c r="FYQ1671" s="1" t="e">
        <f>#REF!</f>
        <v>#REF!</v>
      </c>
      <c r="FYR1671" s="1" t="e">
        <f>#REF!</f>
        <v>#REF!</v>
      </c>
      <c r="FYS1671" s="1" t="e">
        <f>#REF!</f>
        <v>#REF!</v>
      </c>
      <c r="FYT1671" s="1" t="e">
        <f>#REF!</f>
        <v>#REF!</v>
      </c>
      <c r="FYU1671" s="1" t="e">
        <f>#REF!</f>
        <v>#REF!</v>
      </c>
      <c r="FYV1671" s="1" t="e">
        <f>#REF!</f>
        <v>#REF!</v>
      </c>
      <c r="FYW1671" s="1" t="e">
        <f>#REF!</f>
        <v>#REF!</v>
      </c>
      <c r="FYX1671" s="1" t="e">
        <f>#REF!</f>
        <v>#REF!</v>
      </c>
      <c r="FYY1671" s="1" t="e">
        <f>#REF!</f>
        <v>#REF!</v>
      </c>
      <c r="FYZ1671" s="1" t="e">
        <f>#REF!</f>
        <v>#REF!</v>
      </c>
      <c r="FZA1671" s="1" t="e">
        <f>#REF!</f>
        <v>#REF!</v>
      </c>
      <c r="FZB1671" s="1" t="e">
        <f>#REF!</f>
        <v>#REF!</v>
      </c>
      <c r="FZC1671" s="1" t="e">
        <f>#REF!</f>
        <v>#REF!</v>
      </c>
      <c r="FZD1671" s="1" t="e">
        <f>#REF!</f>
        <v>#REF!</v>
      </c>
      <c r="FZE1671" s="1" t="e">
        <f>#REF!</f>
        <v>#REF!</v>
      </c>
      <c r="FZF1671" s="1" t="e">
        <f>#REF!</f>
        <v>#REF!</v>
      </c>
      <c r="FZG1671" s="1" t="e">
        <f>#REF!</f>
        <v>#REF!</v>
      </c>
      <c r="FZH1671" s="1" t="e">
        <f>#REF!</f>
        <v>#REF!</v>
      </c>
      <c r="FZI1671" s="1" t="e">
        <f>#REF!</f>
        <v>#REF!</v>
      </c>
      <c r="FZJ1671" s="1" t="e">
        <f>#REF!</f>
        <v>#REF!</v>
      </c>
      <c r="FZK1671" s="1" t="e">
        <f>#REF!</f>
        <v>#REF!</v>
      </c>
      <c r="FZL1671" s="1" t="e">
        <f>#REF!</f>
        <v>#REF!</v>
      </c>
      <c r="FZM1671" s="1" t="e">
        <f>#REF!</f>
        <v>#REF!</v>
      </c>
      <c r="FZN1671" s="1" t="e">
        <f>#REF!</f>
        <v>#REF!</v>
      </c>
      <c r="FZO1671" s="1" t="e">
        <f>#REF!</f>
        <v>#REF!</v>
      </c>
      <c r="FZP1671" s="1" t="e">
        <f>#REF!</f>
        <v>#REF!</v>
      </c>
      <c r="FZQ1671" s="1" t="e">
        <f>#REF!</f>
        <v>#REF!</v>
      </c>
      <c r="FZR1671" s="1" t="e">
        <f>#REF!</f>
        <v>#REF!</v>
      </c>
      <c r="FZS1671" s="1" t="e">
        <f>#REF!</f>
        <v>#REF!</v>
      </c>
      <c r="FZT1671" s="1" t="e">
        <f>#REF!</f>
        <v>#REF!</v>
      </c>
      <c r="FZU1671" s="1" t="e">
        <f>#REF!</f>
        <v>#REF!</v>
      </c>
      <c r="FZV1671" s="1" t="e">
        <f>#REF!</f>
        <v>#REF!</v>
      </c>
      <c r="FZW1671" s="1" t="e">
        <f>#REF!</f>
        <v>#REF!</v>
      </c>
      <c r="FZX1671" s="1" t="e">
        <f>#REF!</f>
        <v>#REF!</v>
      </c>
      <c r="FZY1671" s="1" t="e">
        <f>#REF!</f>
        <v>#REF!</v>
      </c>
      <c r="FZZ1671" s="1" t="e">
        <f>#REF!</f>
        <v>#REF!</v>
      </c>
      <c r="GAA1671" s="1" t="e">
        <f>#REF!</f>
        <v>#REF!</v>
      </c>
      <c r="GAB1671" s="1" t="e">
        <f>#REF!</f>
        <v>#REF!</v>
      </c>
      <c r="GAC1671" s="1" t="e">
        <f>#REF!</f>
        <v>#REF!</v>
      </c>
      <c r="GAD1671" s="1" t="e">
        <f>#REF!</f>
        <v>#REF!</v>
      </c>
      <c r="GAE1671" s="1" t="e">
        <f>#REF!</f>
        <v>#REF!</v>
      </c>
      <c r="GAF1671" s="1" t="e">
        <f>#REF!</f>
        <v>#REF!</v>
      </c>
      <c r="GAG1671" s="1" t="e">
        <f>#REF!</f>
        <v>#REF!</v>
      </c>
      <c r="GAH1671" s="1" t="e">
        <f>#REF!</f>
        <v>#REF!</v>
      </c>
      <c r="GAI1671" s="1" t="e">
        <f>#REF!</f>
        <v>#REF!</v>
      </c>
      <c r="GAJ1671" s="1" t="e">
        <f>#REF!</f>
        <v>#REF!</v>
      </c>
      <c r="GAK1671" s="1" t="e">
        <f>#REF!</f>
        <v>#REF!</v>
      </c>
      <c r="GAL1671" s="1" t="e">
        <f>#REF!</f>
        <v>#REF!</v>
      </c>
      <c r="GAM1671" s="1" t="e">
        <f>#REF!</f>
        <v>#REF!</v>
      </c>
      <c r="GAN1671" s="1" t="e">
        <f>#REF!</f>
        <v>#REF!</v>
      </c>
      <c r="GAO1671" s="1" t="e">
        <f>#REF!</f>
        <v>#REF!</v>
      </c>
      <c r="GAP1671" s="1" t="e">
        <f>#REF!</f>
        <v>#REF!</v>
      </c>
      <c r="GAQ1671" s="1" t="e">
        <f>#REF!</f>
        <v>#REF!</v>
      </c>
      <c r="GAR1671" s="1" t="e">
        <f>#REF!</f>
        <v>#REF!</v>
      </c>
      <c r="GAS1671" s="1" t="e">
        <f>#REF!</f>
        <v>#REF!</v>
      </c>
      <c r="GAT1671" s="1" t="e">
        <f>#REF!</f>
        <v>#REF!</v>
      </c>
      <c r="GAU1671" s="1" t="e">
        <f>#REF!</f>
        <v>#REF!</v>
      </c>
      <c r="GAV1671" s="1" t="e">
        <f>#REF!</f>
        <v>#REF!</v>
      </c>
      <c r="GAW1671" s="1" t="e">
        <f>#REF!</f>
        <v>#REF!</v>
      </c>
      <c r="GAX1671" s="1" t="e">
        <f>#REF!</f>
        <v>#REF!</v>
      </c>
      <c r="GAY1671" s="1" t="e">
        <f>#REF!</f>
        <v>#REF!</v>
      </c>
      <c r="GAZ1671" s="1" t="e">
        <f>#REF!</f>
        <v>#REF!</v>
      </c>
      <c r="GBA1671" s="1" t="e">
        <f>#REF!</f>
        <v>#REF!</v>
      </c>
      <c r="GBB1671" s="1" t="e">
        <f>#REF!</f>
        <v>#REF!</v>
      </c>
      <c r="GBC1671" s="1" t="e">
        <f>#REF!</f>
        <v>#REF!</v>
      </c>
      <c r="GBD1671" s="1" t="e">
        <f>#REF!</f>
        <v>#REF!</v>
      </c>
      <c r="GBE1671" s="1" t="e">
        <f>#REF!</f>
        <v>#REF!</v>
      </c>
      <c r="GBF1671" s="1" t="e">
        <f>#REF!</f>
        <v>#REF!</v>
      </c>
      <c r="GBG1671" s="1" t="e">
        <f>#REF!</f>
        <v>#REF!</v>
      </c>
      <c r="GBH1671" s="1" t="e">
        <f>#REF!</f>
        <v>#REF!</v>
      </c>
      <c r="GBI1671" s="1" t="e">
        <f>#REF!</f>
        <v>#REF!</v>
      </c>
      <c r="GBJ1671" s="1" t="e">
        <f>#REF!</f>
        <v>#REF!</v>
      </c>
      <c r="GBK1671" s="1" t="e">
        <f>#REF!</f>
        <v>#REF!</v>
      </c>
      <c r="GBL1671" s="1" t="e">
        <f>#REF!</f>
        <v>#REF!</v>
      </c>
      <c r="GBM1671" s="1" t="e">
        <f>#REF!</f>
        <v>#REF!</v>
      </c>
      <c r="GBN1671" s="1" t="e">
        <f>#REF!</f>
        <v>#REF!</v>
      </c>
      <c r="GBO1671" s="1" t="e">
        <f>#REF!</f>
        <v>#REF!</v>
      </c>
      <c r="GBP1671" s="1" t="e">
        <f>#REF!</f>
        <v>#REF!</v>
      </c>
      <c r="GBQ1671" s="1" t="e">
        <f>#REF!</f>
        <v>#REF!</v>
      </c>
      <c r="GBR1671" s="1" t="e">
        <f>#REF!</f>
        <v>#REF!</v>
      </c>
      <c r="GBS1671" s="1" t="e">
        <f>#REF!</f>
        <v>#REF!</v>
      </c>
      <c r="GBT1671" s="1" t="e">
        <f>#REF!</f>
        <v>#REF!</v>
      </c>
      <c r="GBU1671" s="1" t="e">
        <f>#REF!</f>
        <v>#REF!</v>
      </c>
      <c r="GBV1671" s="1" t="e">
        <f>#REF!</f>
        <v>#REF!</v>
      </c>
      <c r="GBW1671" s="1" t="e">
        <f>#REF!</f>
        <v>#REF!</v>
      </c>
      <c r="GBX1671" s="1" t="e">
        <f>#REF!</f>
        <v>#REF!</v>
      </c>
      <c r="GBY1671" s="1" t="e">
        <f>#REF!</f>
        <v>#REF!</v>
      </c>
      <c r="GBZ1671" s="1" t="e">
        <f>#REF!</f>
        <v>#REF!</v>
      </c>
      <c r="GCA1671" s="1" t="e">
        <f>#REF!</f>
        <v>#REF!</v>
      </c>
      <c r="GCB1671" s="1" t="e">
        <f>#REF!</f>
        <v>#REF!</v>
      </c>
      <c r="GCC1671" s="1" t="e">
        <f>#REF!</f>
        <v>#REF!</v>
      </c>
      <c r="GCD1671" s="1" t="e">
        <f>#REF!</f>
        <v>#REF!</v>
      </c>
      <c r="GCE1671" s="1" t="e">
        <f>#REF!</f>
        <v>#REF!</v>
      </c>
      <c r="GCF1671" s="1" t="e">
        <f>#REF!</f>
        <v>#REF!</v>
      </c>
      <c r="GCG1671" s="1" t="e">
        <f>#REF!</f>
        <v>#REF!</v>
      </c>
      <c r="GCH1671" s="1" t="e">
        <f>#REF!</f>
        <v>#REF!</v>
      </c>
      <c r="GCI1671" s="1" t="e">
        <f>#REF!</f>
        <v>#REF!</v>
      </c>
      <c r="GCJ1671" s="1" t="e">
        <f>#REF!</f>
        <v>#REF!</v>
      </c>
      <c r="GCK1671" s="1" t="e">
        <f>#REF!</f>
        <v>#REF!</v>
      </c>
      <c r="GCL1671" s="1" t="e">
        <f>#REF!</f>
        <v>#REF!</v>
      </c>
      <c r="GCM1671" s="1" t="e">
        <f>#REF!</f>
        <v>#REF!</v>
      </c>
      <c r="GCN1671" s="1" t="e">
        <f>#REF!</f>
        <v>#REF!</v>
      </c>
      <c r="GCO1671" s="1" t="e">
        <f>#REF!</f>
        <v>#REF!</v>
      </c>
      <c r="GCP1671" s="1" t="e">
        <f>#REF!</f>
        <v>#REF!</v>
      </c>
      <c r="GCQ1671" s="1" t="e">
        <f>#REF!</f>
        <v>#REF!</v>
      </c>
      <c r="GCR1671" s="1" t="e">
        <f>#REF!</f>
        <v>#REF!</v>
      </c>
      <c r="GCS1671" s="1" t="e">
        <f>#REF!</f>
        <v>#REF!</v>
      </c>
      <c r="GCT1671" s="1" t="e">
        <f>#REF!</f>
        <v>#REF!</v>
      </c>
      <c r="GCU1671" s="1" t="e">
        <f>#REF!</f>
        <v>#REF!</v>
      </c>
      <c r="GCV1671" s="1" t="e">
        <f>#REF!</f>
        <v>#REF!</v>
      </c>
      <c r="GCW1671" s="1" t="e">
        <f>#REF!</f>
        <v>#REF!</v>
      </c>
      <c r="GCX1671" s="1" t="e">
        <f>#REF!</f>
        <v>#REF!</v>
      </c>
      <c r="GCY1671" s="1" t="e">
        <f>#REF!</f>
        <v>#REF!</v>
      </c>
      <c r="GCZ1671" s="1" t="e">
        <f>#REF!</f>
        <v>#REF!</v>
      </c>
      <c r="GDA1671" s="1" t="e">
        <f>#REF!</f>
        <v>#REF!</v>
      </c>
      <c r="GDB1671" s="1" t="e">
        <f>#REF!</f>
        <v>#REF!</v>
      </c>
      <c r="GDC1671" s="1" t="e">
        <f>#REF!</f>
        <v>#REF!</v>
      </c>
      <c r="GDD1671" s="1" t="e">
        <f>#REF!</f>
        <v>#REF!</v>
      </c>
      <c r="GDE1671" s="1" t="e">
        <f>#REF!</f>
        <v>#REF!</v>
      </c>
      <c r="GDF1671" s="1" t="e">
        <f>#REF!</f>
        <v>#REF!</v>
      </c>
      <c r="GDG1671" s="1" t="e">
        <f>#REF!</f>
        <v>#REF!</v>
      </c>
      <c r="GDH1671" s="1" t="e">
        <f>#REF!</f>
        <v>#REF!</v>
      </c>
      <c r="GDI1671" s="1" t="e">
        <f>#REF!</f>
        <v>#REF!</v>
      </c>
      <c r="GDJ1671" s="1" t="e">
        <f>#REF!</f>
        <v>#REF!</v>
      </c>
      <c r="GDK1671" s="1" t="e">
        <f>#REF!</f>
        <v>#REF!</v>
      </c>
      <c r="GDL1671" s="1" t="e">
        <f>#REF!</f>
        <v>#REF!</v>
      </c>
      <c r="GDM1671" s="1" t="e">
        <f>#REF!</f>
        <v>#REF!</v>
      </c>
      <c r="GDN1671" s="1" t="e">
        <f>#REF!</f>
        <v>#REF!</v>
      </c>
      <c r="GDO1671" s="1" t="e">
        <f>#REF!</f>
        <v>#REF!</v>
      </c>
      <c r="GDP1671" s="1" t="e">
        <f>#REF!</f>
        <v>#REF!</v>
      </c>
      <c r="GDQ1671" s="1" t="e">
        <f>#REF!</f>
        <v>#REF!</v>
      </c>
      <c r="GDR1671" s="1" t="e">
        <f>#REF!</f>
        <v>#REF!</v>
      </c>
      <c r="GDS1671" s="1" t="e">
        <f>#REF!</f>
        <v>#REF!</v>
      </c>
      <c r="GDT1671" s="1" t="e">
        <f>#REF!</f>
        <v>#REF!</v>
      </c>
      <c r="GDU1671" s="1" t="e">
        <f>#REF!</f>
        <v>#REF!</v>
      </c>
      <c r="GDV1671" s="1" t="e">
        <f>#REF!</f>
        <v>#REF!</v>
      </c>
      <c r="GDW1671" s="1" t="e">
        <f>#REF!</f>
        <v>#REF!</v>
      </c>
      <c r="GDX1671" s="1" t="e">
        <f>#REF!</f>
        <v>#REF!</v>
      </c>
      <c r="GDY1671" s="1" t="e">
        <f>#REF!</f>
        <v>#REF!</v>
      </c>
      <c r="GDZ1671" s="1" t="e">
        <f>#REF!</f>
        <v>#REF!</v>
      </c>
      <c r="GEA1671" s="1" t="e">
        <f>#REF!</f>
        <v>#REF!</v>
      </c>
      <c r="GEB1671" s="1" t="e">
        <f>#REF!</f>
        <v>#REF!</v>
      </c>
      <c r="GEC1671" s="1" t="e">
        <f>#REF!</f>
        <v>#REF!</v>
      </c>
      <c r="GED1671" s="1" t="e">
        <f>#REF!</f>
        <v>#REF!</v>
      </c>
      <c r="GEE1671" s="1" t="e">
        <f>#REF!</f>
        <v>#REF!</v>
      </c>
      <c r="GEF1671" s="1" t="e">
        <f>#REF!</f>
        <v>#REF!</v>
      </c>
      <c r="GEG1671" s="1" t="e">
        <f>#REF!</f>
        <v>#REF!</v>
      </c>
      <c r="GEH1671" s="1" t="e">
        <f>#REF!</f>
        <v>#REF!</v>
      </c>
      <c r="GEI1671" s="1" t="e">
        <f>#REF!</f>
        <v>#REF!</v>
      </c>
      <c r="GEJ1671" s="1" t="e">
        <f>#REF!</f>
        <v>#REF!</v>
      </c>
      <c r="GEK1671" s="1" t="e">
        <f>#REF!</f>
        <v>#REF!</v>
      </c>
      <c r="GEL1671" s="1" t="e">
        <f>#REF!</f>
        <v>#REF!</v>
      </c>
      <c r="GEM1671" s="1" t="e">
        <f>#REF!</f>
        <v>#REF!</v>
      </c>
      <c r="GEN1671" s="1" t="e">
        <f>#REF!</f>
        <v>#REF!</v>
      </c>
      <c r="GEO1671" s="1" t="e">
        <f>#REF!</f>
        <v>#REF!</v>
      </c>
      <c r="GEP1671" s="1" t="e">
        <f>#REF!</f>
        <v>#REF!</v>
      </c>
      <c r="GEQ1671" s="1" t="e">
        <f>#REF!</f>
        <v>#REF!</v>
      </c>
      <c r="GER1671" s="1" t="e">
        <f>#REF!</f>
        <v>#REF!</v>
      </c>
      <c r="GES1671" s="1" t="e">
        <f>#REF!</f>
        <v>#REF!</v>
      </c>
      <c r="GET1671" s="1" t="e">
        <f>#REF!</f>
        <v>#REF!</v>
      </c>
      <c r="GEU1671" s="1" t="e">
        <f>#REF!</f>
        <v>#REF!</v>
      </c>
      <c r="GEV1671" s="1" t="e">
        <f>#REF!</f>
        <v>#REF!</v>
      </c>
      <c r="GEW1671" s="1" t="e">
        <f>#REF!</f>
        <v>#REF!</v>
      </c>
      <c r="GEX1671" s="1" t="e">
        <f>#REF!</f>
        <v>#REF!</v>
      </c>
      <c r="GEY1671" s="1" t="e">
        <f>#REF!</f>
        <v>#REF!</v>
      </c>
      <c r="GEZ1671" s="1" t="e">
        <f>#REF!</f>
        <v>#REF!</v>
      </c>
      <c r="GFA1671" s="1" t="e">
        <f>#REF!</f>
        <v>#REF!</v>
      </c>
      <c r="GFB1671" s="1" t="e">
        <f>#REF!</f>
        <v>#REF!</v>
      </c>
      <c r="GFC1671" s="1" t="e">
        <f>#REF!</f>
        <v>#REF!</v>
      </c>
      <c r="GFD1671" s="1" t="e">
        <f>#REF!</f>
        <v>#REF!</v>
      </c>
      <c r="GFE1671" s="1" t="e">
        <f>#REF!</f>
        <v>#REF!</v>
      </c>
      <c r="GFF1671" s="1" t="e">
        <f>#REF!</f>
        <v>#REF!</v>
      </c>
      <c r="GFG1671" s="1" t="e">
        <f>#REF!</f>
        <v>#REF!</v>
      </c>
      <c r="GFH1671" s="1" t="e">
        <f>#REF!</f>
        <v>#REF!</v>
      </c>
      <c r="GFI1671" s="1" t="e">
        <f>#REF!</f>
        <v>#REF!</v>
      </c>
      <c r="GFJ1671" s="1" t="e">
        <f>#REF!</f>
        <v>#REF!</v>
      </c>
      <c r="GFK1671" s="1" t="e">
        <f>#REF!</f>
        <v>#REF!</v>
      </c>
      <c r="GFL1671" s="1" t="e">
        <f>#REF!</f>
        <v>#REF!</v>
      </c>
      <c r="GFM1671" s="1" t="e">
        <f>#REF!</f>
        <v>#REF!</v>
      </c>
      <c r="GFN1671" s="1" t="e">
        <f>#REF!</f>
        <v>#REF!</v>
      </c>
      <c r="GFO1671" s="1" t="e">
        <f>#REF!</f>
        <v>#REF!</v>
      </c>
      <c r="GFP1671" s="1" t="e">
        <f>#REF!</f>
        <v>#REF!</v>
      </c>
      <c r="GFQ1671" s="1" t="e">
        <f>#REF!</f>
        <v>#REF!</v>
      </c>
      <c r="GFR1671" s="1" t="e">
        <f>#REF!</f>
        <v>#REF!</v>
      </c>
      <c r="GFS1671" s="1" t="e">
        <f>#REF!</f>
        <v>#REF!</v>
      </c>
      <c r="GFT1671" s="1" t="e">
        <f>#REF!</f>
        <v>#REF!</v>
      </c>
      <c r="GFU1671" s="1" t="e">
        <f>#REF!</f>
        <v>#REF!</v>
      </c>
      <c r="GFV1671" s="1" t="e">
        <f>#REF!</f>
        <v>#REF!</v>
      </c>
      <c r="GFW1671" s="1" t="e">
        <f>#REF!</f>
        <v>#REF!</v>
      </c>
      <c r="GFX1671" s="1" t="e">
        <f>#REF!</f>
        <v>#REF!</v>
      </c>
      <c r="GFY1671" s="1" t="e">
        <f>#REF!</f>
        <v>#REF!</v>
      </c>
      <c r="GFZ1671" s="1" t="e">
        <f>#REF!</f>
        <v>#REF!</v>
      </c>
      <c r="GGA1671" s="1" t="e">
        <f>#REF!</f>
        <v>#REF!</v>
      </c>
      <c r="GGB1671" s="1" t="e">
        <f>#REF!</f>
        <v>#REF!</v>
      </c>
      <c r="GGC1671" s="1" t="e">
        <f>#REF!</f>
        <v>#REF!</v>
      </c>
      <c r="GGD1671" s="1" t="e">
        <f>#REF!</f>
        <v>#REF!</v>
      </c>
      <c r="GGE1671" s="1" t="e">
        <f>#REF!</f>
        <v>#REF!</v>
      </c>
      <c r="GGF1671" s="1" t="e">
        <f>#REF!</f>
        <v>#REF!</v>
      </c>
      <c r="GGG1671" s="1" t="e">
        <f>#REF!</f>
        <v>#REF!</v>
      </c>
      <c r="GGH1671" s="1" t="e">
        <f>#REF!</f>
        <v>#REF!</v>
      </c>
      <c r="GGI1671" s="1" t="e">
        <f>#REF!</f>
        <v>#REF!</v>
      </c>
      <c r="GGJ1671" s="1" t="e">
        <f>#REF!</f>
        <v>#REF!</v>
      </c>
      <c r="GGK1671" s="1" t="e">
        <f>#REF!</f>
        <v>#REF!</v>
      </c>
      <c r="GGL1671" s="1" t="e">
        <f>#REF!</f>
        <v>#REF!</v>
      </c>
      <c r="GGM1671" s="1" t="e">
        <f>#REF!</f>
        <v>#REF!</v>
      </c>
      <c r="GGN1671" s="1" t="e">
        <f>#REF!</f>
        <v>#REF!</v>
      </c>
      <c r="GGO1671" s="1" t="e">
        <f>#REF!</f>
        <v>#REF!</v>
      </c>
      <c r="GGP1671" s="1" t="e">
        <f>#REF!</f>
        <v>#REF!</v>
      </c>
      <c r="GGQ1671" s="1" t="e">
        <f>#REF!</f>
        <v>#REF!</v>
      </c>
      <c r="GGR1671" s="1" t="e">
        <f>#REF!</f>
        <v>#REF!</v>
      </c>
      <c r="GGS1671" s="1" t="e">
        <f>#REF!</f>
        <v>#REF!</v>
      </c>
      <c r="GGT1671" s="1" t="e">
        <f>#REF!</f>
        <v>#REF!</v>
      </c>
      <c r="GGU1671" s="1" t="e">
        <f>#REF!</f>
        <v>#REF!</v>
      </c>
      <c r="GGV1671" s="1" t="e">
        <f>#REF!</f>
        <v>#REF!</v>
      </c>
      <c r="GGW1671" s="1" t="e">
        <f>#REF!</f>
        <v>#REF!</v>
      </c>
      <c r="GGX1671" s="1" t="e">
        <f>#REF!</f>
        <v>#REF!</v>
      </c>
      <c r="GGY1671" s="1" t="e">
        <f>#REF!</f>
        <v>#REF!</v>
      </c>
      <c r="GGZ1671" s="1" t="e">
        <f>#REF!</f>
        <v>#REF!</v>
      </c>
      <c r="GHA1671" s="1" t="e">
        <f>#REF!</f>
        <v>#REF!</v>
      </c>
      <c r="GHB1671" s="1" t="e">
        <f>#REF!</f>
        <v>#REF!</v>
      </c>
      <c r="GHC1671" s="1" t="e">
        <f>#REF!</f>
        <v>#REF!</v>
      </c>
      <c r="GHD1671" s="1" t="e">
        <f>#REF!</f>
        <v>#REF!</v>
      </c>
      <c r="GHE1671" s="1" t="e">
        <f>#REF!</f>
        <v>#REF!</v>
      </c>
      <c r="GHF1671" s="1" t="e">
        <f>#REF!</f>
        <v>#REF!</v>
      </c>
      <c r="GHG1671" s="1" t="e">
        <f>#REF!</f>
        <v>#REF!</v>
      </c>
      <c r="GHH1671" s="1" t="e">
        <f>#REF!</f>
        <v>#REF!</v>
      </c>
      <c r="GHI1671" s="1" t="e">
        <f>#REF!</f>
        <v>#REF!</v>
      </c>
      <c r="GHJ1671" s="1" t="e">
        <f>#REF!</f>
        <v>#REF!</v>
      </c>
      <c r="GHK1671" s="1" t="e">
        <f>#REF!</f>
        <v>#REF!</v>
      </c>
      <c r="GHL1671" s="1" t="e">
        <f>#REF!</f>
        <v>#REF!</v>
      </c>
      <c r="GHM1671" s="1" t="e">
        <f>#REF!</f>
        <v>#REF!</v>
      </c>
      <c r="GHN1671" s="1" t="e">
        <f>#REF!</f>
        <v>#REF!</v>
      </c>
      <c r="GHO1671" s="1" t="e">
        <f>#REF!</f>
        <v>#REF!</v>
      </c>
      <c r="GHP1671" s="1" t="e">
        <f>#REF!</f>
        <v>#REF!</v>
      </c>
      <c r="GHQ1671" s="1" t="e">
        <f>#REF!</f>
        <v>#REF!</v>
      </c>
      <c r="GHR1671" s="1" t="e">
        <f>#REF!</f>
        <v>#REF!</v>
      </c>
      <c r="GHS1671" s="1" t="e">
        <f>#REF!</f>
        <v>#REF!</v>
      </c>
      <c r="GHT1671" s="1" t="e">
        <f>#REF!</f>
        <v>#REF!</v>
      </c>
      <c r="GHU1671" s="1" t="e">
        <f>#REF!</f>
        <v>#REF!</v>
      </c>
      <c r="GHV1671" s="1" t="e">
        <f>#REF!</f>
        <v>#REF!</v>
      </c>
      <c r="GHW1671" s="1" t="e">
        <f>#REF!</f>
        <v>#REF!</v>
      </c>
      <c r="GHX1671" s="1" t="e">
        <f>#REF!</f>
        <v>#REF!</v>
      </c>
      <c r="GHY1671" s="1" t="e">
        <f>#REF!</f>
        <v>#REF!</v>
      </c>
      <c r="GHZ1671" s="1" t="e">
        <f>#REF!</f>
        <v>#REF!</v>
      </c>
      <c r="GIA1671" s="1" t="e">
        <f>#REF!</f>
        <v>#REF!</v>
      </c>
      <c r="GIB1671" s="1" t="e">
        <f>#REF!</f>
        <v>#REF!</v>
      </c>
      <c r="GIC1671" s="1" t="e">
        <f>#REF!</f>
        <v>#REF!</v>
      </c>
      <c r="GID1671" s="1" t="e">
        <f>#REF!</f>
        <v>#REF!</v>
      </c>
      <c r="GIE1671" s="1" t="e">
        <f>#REF!</f>
        <v>#REF!</v>
      </c>
      <c r="GIF1671" s="1" t="e">
        <f>#REF!</f>
        <v>#REF!</v>
      </c>
      <c r="GIG1671" s="1" t="e">
        <f>#REF!</f>
        <v>#REF!</v>
      </c>
      <c r="GIH1671" s="1" t="e">
        <f>#REF!</f>
        <v>#REF!</v>
      </c>
      <c r="GII1671" s="1" t="e">
        <f>#REF!</f>
        <v>#REF!</v>
      </c>
      <c r="GIJ1671" s="1" t="e">
        <f>#REF!</f>
        <v>#REF!</v>
      </c>
      <c r="GIK1671" s="1" t="e">
        <f>#REF!</f>
        <v>#REF!</v>
      </c>
      <c r="GIL1671" s="1" t="e">
        <f>#REF!</f>
        <v>#REF!</v>
      </c>
      <c r="GIM1671" s="1" t="e">
        <f>#REF!</f>
        <v>#REF!</v>
      </c>
      <c r="GIN1671" s="1" t="e">
        <f>#REF!</f>
        <v>#REF!</v>
      </c>
      <c r="GIO1671" s="1" t="e">
        <f>#REF!</f>
        <v>#REF!</v>
      </c>
      <c r="GIP1671" s="1" t="e">
        <f>#REF!</f>
        <v>#REF!</v>
      </c>
      <c r="GIQ1671" s="1" t="e">
        <f>#REF!</f>
        <v>#REF!</v>
      </c>
      <c r="GIR1671" s="1" t="e">
        <f>#REF!</f>
        <v>#REF!</v>
      </c>
      <c r="GIS1671" s="1" t="e">
        <f>#REF!</f>
        <v>#REF!</v>
      </c>
      <c r="GIT1671" s="1" t="e">
        <f>#REF!</f>
        <v>#REF!</v>
      </c>
      <c r="GIU1671" s="1" t="e">
        <f>#REF!</f>
        <v>#REF!</v>
      </c>
      <c r="GIV1671" s="1" t="e">
        <f>#REF!</f>
        <v>#REF!</v>
      </c>
      <c r="GIW1671" s="1" t="e">
        <f>#REF!</f>
        <v>#REF!</v>
      </c>
      <c r="GIX1671" s="1" t="e">
        <f>#REF!</f>
        <v>#REF!</v>
      </c>
      <c r="GIY1671" s="1" t="e">
        <f>#REF!</f>
        <v>#REF!</v>
      </c>
      <c r="GIZ1671" s="1" t="e">
        <f>#REF!</f>
        <v>#REF!</v>
      </c>
      <c r="GJA1671" s="1" t="e">
        <f>#REF!</f>
        <v>#REF!</v>
      </c>
      <c r="GJB1671" s="1" t="e">
        <f>#REF!</f>
        <v>#REF!</v>
      </c>
      <c r="GJC1671" s="1" t="e">
        <f>#REF!</f>
        <v>#REF!</v>
      </c>
      <c r="GJD1671" s="1" t="e">
        <f>#REF!</f>
        <v>#REF!</v>
      </c>
      <c r="GJE1671" s="1" t="e">
        <f>#REF!</f>
        <v>#REF!</v>
      </c>
      <c r="GJF1671" s="1" t="e">
        <f>#REF!</f>
        <v>#REF!</v>
      </c>
      <c r="GJG1671" s="1" t="e">
        <f>#REF!</f>
        <v>#REF!</v>
      </c>
      <c r="GJH1671" s="1" t="e">
        <f>#REF!</f>
        <v>#REF!</v>
      </c>
      <c r="GJI1671" s="1" t="e">
        <f>#REF!</f>
        <v>#REF!</v>
      </c>
      <c r="GJJ1671" s="1" t="e">
        <f>#REF!</f>
        <v>#REF!</v>
      </c>
      <c r="GJK1671" s="1" t="e">
        <f>#REF!</f>
        <v>#REF!</v>
      </c>
      <c r="GJL1671" s="1" t="e">
        <f>#REF!</f>
        <v>#REF!</v>
      </c>
      <c r="GJM1671" s="1" t="e">
        <f>#REF!</f>
        <v>#REF!</v>
      </c>
      <c r="GJN1671" s="1" t="e">
        <f>#REF!</f>
        <v>#REF!</v>
      </c>
      <c r="GJO1671" s="1" t="e">
        <f>#REF!</f>
        <v>#REF!</v>
      </c>
      <c r="GJP1671" s="1" t="e">
        <f>#REF!</f>
        <v>#REF!</v>
      </c>
      <c r="GJQ1671" s="1" t="e">
        <f>#REF!</f>
        <v>#REF!</v>
      </c>
      <c r="GJR1671" s="1" t="e">
        <f>#REF!</f>
        <v>#REF!</v>
      </c>
      <c r="GJS1671" s="1" t="e">
        <f>#REF!</f>
        <v>#REF!</v>
      </c>
      <c r="GJT1671" s="1" t="e">
        <f>#REF!</f>
        <v>#REF!</v>
      </c>
      <c r="GJU1671" s="1" t="e">
        <f>#REF!</f>
        <v>#REF!</v>
      </c>
      <c r="GJV1671" s="1" t="e">
        <f>#REF!</f>
        <v>#REF!</v>
      </c>
      <c r="GJW1671" s="1" t="e">
        <f>#REF!</f>
        <v>#REF!</v>
      </c>
      <c r="GJX1671" s="1" t="e">
        <f>#REF!</f>
        <v>#REF!</v>
      </c>
      <c r="GJY1671" s="1" t="e">
        <f>#REF!</f>
        <v>#REF!</v>
      </c>
      <c r="GJZ1671" s="1" t="e">
        <f>#REF!</f>
        <v>#REF!</v>
      </c>
      <c r="GKA1671" s="1" t="e">
        <f>#REF!</f>
        <v>#REF!</v>
      </c>
      <c r="GKB1671" s="1" t="e">
        <f>#REF!</f>
        <v>#REF!</v>
      </c>
      <c r="GKC1671" s="1" t="e">
        <f>#REF!</f>
        <v>#REF!</v>
      </c>
      <c r="GKD1671" s="1" t="e">
        <f>#REF!</f>
        <v>#REF!</v>
      </c>
      <c r="GKE1671" s="1" t="e">
        <f>#REF!</f>
        <v>#REF!</v>
      </c>
      <c r="GKF1671" s="1" t="e">
        <f>#REF!</f>
        <v>#REF!</v>
      </c>
      <c r="GKG1671" s="1" t="e">
        <f>#REF!</f>
        <v>#REF!</v>
      </c>
      <c r="GKH1671" s="1" t="e">
        <f>#REF!</f>
        <v>#REF!</v>
      </c>
      <c r="GKI1671" s="1" t="e">
        <f>#REF!</f>
        <v>#REF!</v>
      </c>
      <c r="GKJ1671" s="1" t="e">
        <f>#REF!</f>
        <v>#REF!</v>
      </c>
      <c r="GKK1671" s="1" t="e">
        <f>#REF!</f>
        <v>#REF!</v>
      </c>
      <c r="GKL1671" s="1" t="e">
        <f>#REF!</f>
        <v>#REF!</v>
      </c>
      <c r="GKM1671" s="1" t="e">
        <f>#REF!</f>
        <v>#REF!</v>
      </c>
      <c r="GKN1671" s="1" t="e">
        <f>#REF!</f>
        <v>#REF!</v>
      </c>
      <c r="GKO1671" s="1" t="e">
        <f>#REF!</f>
        <v>#REF!</v>
      </c>
      <c r="GKP1671" s="1" t="e">
        <f>#REF!</f>
        <v>#REF!</v>
      </c>
      <c r="GKQ1671" s="1" t="e">
        <f>#REF!</f>
        <v>#REF!</v>
      </c>
      <c r="GKR1671" s="1" t="e">
        <f>#REF!</f>
        <v>#REF!</v>
      </c>
      <c r="GKS1671" s="1" t="e">
        <f>#REF!</f>
        <v>#REF!</v>
      </c>
      <c r="GKT1671" s="1" t="e">
        <f>#REF!</f>
        <v>#REF!</v>
      </c>
      <c r="GKU1671" s="1" t="e">
        <f>#REF!</f>
        <v>#REF!</v>
      </c>
      <c r="GKV1671" s="1" t="e">
        <f>#REF!</f>
        <v>#REF!</v>
      </c>
      <c r="GKW1671" s="1" t="e">
        <f>#REF!</f>
        <v>#REF!</v>
      </c>
      <c r="GKX1671" s="1" t="e">
        <f>#REF!</f>
        <v>#REF!</v>
      </c>
      <c r="GKY1671" s="1" t="e">
        <f>#REF!</f>
        <v>#REF!</v>
      </c>
      <c r="GKZ1671" s="1" t="e">
        <f>#REF!</f>
        <v>#REF!</v>
      </c>
      <c r="GLA1671" s="1" t="e">
        <f>#REF!</f>
        <v>#REF!</v>
      </c>
      <c r="GLB1671" s="1" t="e">
        <f>#REF!</f>
        <v>#REF!</v>
      </c>
      <c r="GLC1671" s="1" t="e">
        <f>#REF!</f>
        <v>#REF!</v>
      </c>
      <c r="GLD1671" s="1" t="e">
        <f>#REF!</f>
        <v>#REF!</v>
      </c>
      <c r="GLE1671" s="1" t="e">
        <f>#REF!</f>
        <v>#REF!</v>
      </c>
      <c r="GLF1671" s="1" t="e">
        <f>#REF!</f>
        <v>#REF!</v>
      </c>
      <c r="GLG1671" s="1" t="e">
        <f>#REF!</f>
        <v>#REF!</v>
      </c>
      <c r="GLH1671" s="1" t="e">
        <f>#REF!</f>
        <v>#REF!</v>
      </c>
      <c r="GLI1671" s="1" t="e">
        <f>#REF!</f>
        <v>#REF!</v>
      </c>
      <c r="GLJ1671" s="1" t="e">
        <f>#REF!</f>
        <v>#REF!</v>
      </c>
      <c r="GLK1671" s="1" t="e">
        <f>#REF!</f>
        <v>#REF!</v>
      </c>
      <c r="GLL1671" s="1" t="e">
        <f>#REF!</f>
        <v>#REF!</v>
      </c>
      <c r="GLM1671" s="1" t="e">
        <f>#REF!</f>
        <v>#REF!</v>
      </c>
      <c r="GLN1671" s="1" t="e">
        <f>#REF!</f>
        <v>#REF!</v>
      </c>
      <c r="GLO1671" s="1" t="e">
        <f>#REF!</f>
        <v>#REF!</v>
      </c>
      <c r="GLP1671" s="1" t="e">
        <f>#REF!</f>
        <v>#REF!</v>
      </c>
      <c r="GLQ1671" s="1" t="e">
        <f>#REF!</f>
        <v>#REF!</v>
      </c>
      <c r="GLR1671" s="1" t="e">
        <f>#REF!</f>
        <v>#REF!</v>
      </c>
      <c r="GLS1671" s="1" t="e">
        <f>#REF!</f>
        <v>#REF!</v>
      </c>
      <c r="GLT1671" s="1" t="e">
        <f>#REF!</f>
        <v>#REF!</v>
      </c>
      <c r="GLU1671" s="1" t="e">
        <f>#REF!</f>
        <v>#REF!</v>
      </c>
      <c r="GLV1671" s="1" t="e">
        <f>#REF!</f>
        <v>#REF!</v>
      </c>
      <c r="GLW1671" s="1" t="e">
        <f>#REF!</f>
        <v>#REF!</v>
      </c>
      <c r="GLX1671" s="1" t="e">
        <f>#REF!</f>
        <v>#REF!</v>
      </c>
      <c r="GLY1671" s="1" t="e">
        <f>#REF!</f>
        <v>#REF!</v>
      </c>
      <c r="GLZ1671" s="1" t="e">
        <f>#REF!</f>
        <v>#REF!</v>
      </c>
      <c r="GMA1671" s="1" t="e">
        <f>#REF!</f>
        <v>#REF!</v>
      </c>
      <c r="GMB1671" s="1" t="e">
        <f>#REF!</f>
        <v>#REF!</v>
      </c>
      <c r="GMC1671" s="1" t="e">
        <f>#REF!</f>
        <v>#REF!</v>
      </c>
      <c r="GMD1671" s="1" t="e">
        <f>#REF!</f>
        <v>#REF!</v>
      </c>
      <c r="GME1671" s="1" t="e">
        <f>#REF!</f>
        <v>#REF!</v>
      </c>
      <c r="GMF1671" s="1" t="e">
        <f>#REF!</f>
        <v>#REF!</v>
      </c>
      <c r="GMG1671" s="1" t="e">
        <f>#REF!</f>
        <v>#REF!</v>
      </c>
      <c r="GMH1671" s="1" t="e">
        <f>#REF!</f>
        <v>#REF!</v>
      </c>
      <c r="GMI1671" s="1" t="e">
        <f>#REF!</f>
        <v>#REF!</v>
      </c>
      <c r="GMJ1671" s="1" t="e">
        <f>#REF!</f>
        <v>#REF!</v>
      </c>
      <c r="GMK1671" s="1" t="e">
        <f>#REF!</f>
        <v>#REF!</v>
      </c>
      <c r="GML1671" s="1" t="e">
        <f>#REF!</f>
        <v>#REF!</v>
      </c>
      <c r="GMM1671" s="1" t="e">
        <f>#REF!</f>
        <v>#REF!</v>
      </c>
      <c r="GMN1671" s="1" t="e">
        <f>#REF!</f>
        <v>#REF!</v>
      </c>
      <c r="GMO1671" s="1" t="e">
        <f>#REF!</f>
        <v>#REF!</v>
      </c>
      <c r="GMP1671" s="1" t="e">
        <f>#REF!</f>
        <v>#REF!</v>
      </c>
      <c r="GMQ1671" s="1" t="e">
        <f>#REF!</f>
        <v>#REF!</v>
      </c>
      <c r="GMR1671" s="1" t="e">
        <f>#REF!</f>
        <v>#REF!</v>
      </c>
      <c r="GMS1671" s="1" t="e">
        <f>#REF!</f>
        <v>#REF!</v>
      </c>
      <c r="GMT1671" s="1" t="e">
        <f>#REF!</f>
        <v>#REF!</v>
      </c>
      <c r="GMU1671" s="1" t="e">
        <f>#REF!</f>
        <v>#REF!</v>
      </c>
      <c r="GMV1671" s="1" t="e">
        <f>#REF!</f>
        <v>#REF!</v>
      </c>
      <c r="GMW1671" s="1" t="e">
        <f>#REF!</f>
        <v>#REF!</v>
      </c>
      <c r="GMX1671" s="1" t="e">
        <f>#REF!</f>
        <v>#REF!</v>
      </c>
      <c r="GMY1671" s="1" t="e">
        <f>#REF!</f>
        <v>#REF!</v>
      </c>
      <c r="GMZ1671" s="1" t="e">
        <f>#REF!</f>
        <v>#REF!</v>
      </c>
      <c r="GNA1671" s="1" t="e">
        <f>#REF!</f>
        <v>#REF!</v>
      </c>
      <c r="GNB1671" s="1" t="e">
        <f>#REF!</f>
        <v>#REF!</v>
      </c>
      <c r="GNC1671" s="1" t="e">
        <f>#REF!</f>
        <v>#REF!</v>
      </c>
      <c r="GND1671" s="1" t="e">
        <f>#REF!</f>
        <v>#REF!</v>
      </c>
      <c r="GNE1671" s="1" t="e">
        <f>#REF!</f>
        <v>#REF!</v>
      </c>
      <c r="GNF1671" s="1" t="e">
        <f>#REF!</f>
        <v>#REF!</v>
      </c>
      <c r="GNG1671" s="1" t="e">
        <f>#REF!</f>
        <v>#REF!</v>
      </c>
      <c r="GNH1671" s="1" t="e">
        <f>#REF!</f>
        <v>#REF!</v>
      </c>
      <c r="GNI1671" s="1" t="e">
        <f>#REF!</f>
        <v>#REF!</v>
      </c>
      <c r="GNJ1671" s="1" t="e">
        <f>#REF!</f>
        <v>#REF!</v>
      </c>
      <c r="GNK1671" s="1" t="e">
        <f>#REF!</f>
        <v>#REF!</v>
      </c>
      <c r="GNL1671" s="1" t="e">
        <f>#REF!</f>
        <v>#REF!</v>
      </c>
      <c r="GNM1671" s="1" t="e">
        <f>#REF!</f>
        <v>#REF!</v>
      </c>
      <c r="GNN1671" s="1" t="e">
        <f>#REF!</f>
        <v>#REF!</v>
      </c>
      <c r="GNO1671" s="1" t="e">
        <f>#REF!</f>
        <v>#REF!</v>
      </c>
      <c r="GNP1671" s="1" t="e">
        <f>#REF!</f>
        <v>#REF!</v>
      </c>
      <c r="GNQ1671" s="1" t="e">
        <f>#REF!</f>
        <v>#REF!</v>
      </c>
      <c r="GNR1671" s="1" t="e">
        <f>#REF!</f>
        <v>#REF!</v>
      </c>
      <c r="GNS1671" s="1" t="e">
        <f>#REF!</f>
        <v>#REF!</v>
      </c>
      <c r="GNT1671" s="1" t="e">
        <f>#REF!</f>
        <v>#REF!</v>
      </c>
      <c r="GNU1671" s="1" t="e">
        <f>#REF!</f>
        <v>#REF!</v>
      </c>
      <c r="GNV1671" s="1" t="e">
        <f>#REF!</f>
        <v>#REF!</v>
      </c>
      <c r="GNW1671" s="1" t="e">
        <f>#REF!</f>
        <v>#REF!</v>
      </c>
      <c r="GNX1671" s="1" t="e">
        <f>#REF!</f>
        <v>#REF!</v>
      </c>
      <c r="GNY1671" s="1" t="e">
        <f>#REF!</f>
        <v>#REF!</v>
      </c>
      <c r="GNZ1671" s="1" t="e">
        <f>#REF!</f>
        <v>#REF!</v>
      </c>
      <c r="GOA1671" s="1" t="e">
        <f>#REF!</f>
        <v>#REF!</v>
      </c>
      <c r="GOB1671" s="1" t="e">
        <f>#REF!</f>
        <v>#REF!</v>
      </c>
      <c r="GOC1671" s="1" t="e">
        <f>#REF!</f>
        <v>#REF!</v>
      </c>
      <c r="GOD1671" s="1" t="e">
        <f>#REF!</f>
        <v>#REF!</v>
      </c>
      <c r="GOE1671" s="1" t="e">
        <f>#REF!</f>
        <v>#REF!</v>
      </c>
      <c r="GOF1671" s="1" t="e">
        <f>#REF!</f>
        <v>#REF!</v>
      </c>
      <c r="GOG1671" s="1" t="e">
        <f>#REF!</f>
        <v>#REF!</v>
      </c>
      <c r="GOH1671" s="1" t="e">
        <f>#REF!</f>
        <v>#REF!</v>
      </c>
      <c r="GOI1671" s="1" t="e">
        <f>#REF!</f>
        <v>#REF!</v>
      </c>
      <c r="GOJ1671" s="1" t="e">
        <f>#REF!</f>
        <v>#REF!</v>
      </c>
      <c r="GOK1671" s="1" t="e">
        <f>#REF!</f>
        <v>#REF!</v>
      </c>
      <c r="GOL1671" s="1" t="e">
        <f>#REF!</f>
        <v>#REF!</v>
      </c>
      <c r="GOM1671" s="1" t="e">
        <f>#REF!</f>
        <v>#REF!</v>
      </c>
      <c r="GON1671" s="1" t="e">
        <f>#REF!</f>
        <v>#REF!</v>
      </c>
      <c r="GOO1671" s="1" t="e">
        <f>#REF!</f>
        <v>#REF!</v>
      </c>
      <c r="GOP1671" s="1" t="e">
        <f>#REF!</f>
        <v>#REF!</v>
      </c>
      <c r="GOQ1671" s="1" t="e">
        <f>#REF!</f>
        <v>#REF!</v>
      </c>
      <c r="GOR1671" s="1" t="e">
        <f>#REF!</f>
        <v>#REF!</v>
      </c>
      <c r="GOS1671" s="1" t="e">
        <f>#REF!</f>
        <v>#REF!</v>
      </c>
      <c r="GOT1671" s="1" t="e">
        <f>#REF!</f>
        <v>#REF!</v>
      </c>
      <c r="GOU1671" s="1" t="e">
        <f>#REF!</f>
        <v>#REF!</v>
      </c>
      <c r="GOV1671" s="1" t="e">
        <f>#REF!</f>
        <v>#REF!</v>
      </c>
      <c r="GOW1671" s="1" t="e">
        <f>#REF!</f>
        <v>#REF!</v>
      </c>
      <c r="GOX1671" s="1" t="e">
        <f>#REF!</f>
        <v>#REF!</v>
      </c>
      <c r="GOY1671" s="1" t="e">
        <f>#REF!</f>
        <v>#REF!</v>
      </c>
      <c r="GOZ1671" s="1" t="e">
        <f>#REF!</f>
        <v>#REF!</v>
      </c>
      <c r="GPA1671" s="1" t="e">
        <f>#REF!</f>
        <v>#REF!</v>
      </c>
      <c r="GPB1671" s="1" t="e">
        <f>#REF!</f>
        <v>#REF!</v>
      </c>
      <c r="GPC1671" s="1" t="e">
        <f>#REF!</f>
        <v>#REF!</v>
      </c>
      <c r="GPD1671" s="1" t="e">
        <f>#REF!</f>
        <v>#REF!</v>
      </c>
      <c r="GPE1671" s="1" t="e">
        <f>#REF!</f>
        <v>#REF!</v>
      </c>
      <c r="GPF1671" s="1" t="e">
        <f>#REF!</f>
        <v>#REF!</v>
      </c>
      <c r="GPG1671" s="1" t="e">
        <f>#REF!</f>
        <v>#REF!</v>
      </c>
      <c r="GPH1671" s="1" t="e">
        <f>#REF!</f>
        <v>#REF!</v>
      </c>
      <c r="GPI1671" s="1" t="e">
        <f>#REF!</f>
        <v>#REF!</v>
      </c>
      <c r="GPJ1671" s="1" t="e">
        <f>#REF!</f>
        <v>#REF!</v>
      </c>
      <c r="GPK1671" s="1" t="e">
        <f>#REF!</f>
        <v>#REF!</v>
      </c>
      <c r="GPL1671" s="1" t="e">
        <f>#REF!</f>
        <v>#REF!</v>
      </c>
      <c r="GPM1671" s="1" t="e">
        <f>#REF!</f>
        <v>#REF!</v>
      </c>
      <c r="GPN1671" s="1" t="e">
        <f>#REF!</f>
        <v>#REF!</v>
      </c>
      <c r="GPO1671" s="1" t="e">
        <f>#REF!</f>
        <v>#REF!</v>
      </c>
      <c r="GPP1671" s="1" t="e">
        <f>#REF!</f>
        <v>#REF!</v>
      </c>
      <c r="GPQ1671" s="1" t="e">
        <f>#REF!</f>
        <v>#REF!</v>
      </c>
      <c r="GPR1671" s="1" t="e">
        <f>#REF!</f>
        <v>#REF!</v>
      </c>
      <c r="GPS1671" s="1" t="e">
        <f>#REF!</f>
        <v>#REF!</v>
      </c>
      <c r="GPT1671" s="1" t="e">
        <f>#REF!</f>
        <v>#REF!</v>
      </c>
      <c r="GPU1671" s="1" t="e">
        <f>#REF!</f>
        <v>#REF!</v>
      </c>
      <c r="GPV1671" s="1" t="e">
        <f>#REF!</f>
        <v>#REF!</v>
      </c>
      <c r="GPW1671" s="1" t="e">
        <f>#REF!</f>
        <v>#REF!</v>
      </c>
      <c r="GPX1671" s="1" t="e">
        <f>#REF!</f>
        <v>#REF!</v>
      </c>
      <c r="GPY1671" s="1" t="e">
        <f>#REF!</f>
        <v>#REF!</v>
      </c>
      <c r="GPZ1671" s="1" t="e">
        <f>#REF!</f>
        <v>#REF!</v>
      </c>
      <c r="GQA1671" s="1" t="e">
        <f>#REF!</f>
        <v>#REF!</v>
      </c>
      <c r="GQB1671" s="1" t="e">
        <f>#REF!</f>
        <v>#REF!</v>
      </c>
      <c r="GQC1671" s="1" t="e">
        <f>#REF!</f>
        <v>#REF!</v>
      </c>
      <c r="GQD1671" s="1" t="e">
        <f>#REF!</f>
        <v>#REF!</v>
      </c>
      <c r="GQE1671" s="1" t="e">
        <f>#REF!</f>
        <v>#REF!</v>
      </c>
      <c r="GQF1671" s="1" t="e">
        <f>#REF!</f>
        <v>#REF!</v>
      </c>
      <c r="GQG1671" s="1" t="e">
        <f>#REF!</f>
        <v>#REF!</v>
      </c>
      <c r="GQH1671" s="1" t="e">
        <f>#REF!</f>
        <v>#REF!</v>
      </c>
      <c r="GQI1671" s="1" t="e">
        <f>#REF!</f>
        <v>#REF!</v>
      </c>
      <c r="GQJ1671" s="1" t="e">
        <f>#REF!</f>
        <v>#REF!</v>
      </c>
      <c r="GQK1671" s="1" t="e">
        <f>#REF!</f>
        <v>#REF!</v>
      </c>
      <c r="GQL1671" s="1" t="e">
        <f>#REF!</f>
        <v>#REF!</v>
      </c>
      <c r="GQM1671" s="1" t="e">
        <f>#REF!</f>
        <v>#REF!</v>
      </c>
      <c r="GQN1671" s="1" t="e">
        <f>#REF!</f>
        <v>#REF!</v>
      </c>
      <c r="GQO1671" s="1" t="e">
        <f>#REF!</f>
        <v>#REF!</v>
      </c>
      <c r="GQP1671" s="1" t="e">
        <f>#REF!</f>
        <v>#REF!</v>
      </c>
      <c r="GQQ1671" s="1" t="e">
        <f>#REF!</f>
        <v>#REF!</v>
      </c>
      <c r="GQR1671" s="1" t="e">
        <f>#REF!</f>
        <v>#REF!</v>
      </c>
      <c r="GQS1671" s="1" t="e">
        <f>#REF!</f>
        <v>#REF!</v>
      </c>
      <c r="GQT1671" s="1" t="e">
        <f>#REF!</f>
        <v>#REF!</v>
      </c>
      <c r="GQU1671" s="1" t="e">
        <f>#REF!</f>
        <v>#REF!</v>
      </c>
      <c r="GQV1671" s="1" t="e">
        <f>#REF!</f>
        <v>#REF!</v>
      </c>
      <c r="GQW1671" s="1" t="e">
        <f>#REF!</f>
        <v>#REF!</v>
      </c>
      <c r="GQX1671" s="1" t="e">
        <f>#REF!</f>
        <v>#REF!</v>
      </c>
      <c r="GQY1671" s="1" t="e">
        <f>#REF!</f>
        <v>#REF!</v>
      </c>
      <c r="GQZ1671" s="1" t="e">
        <f>#REF!</f>
        <v>#REF!</v>
      </c>
      <c r="GRA1671" s="1" t="e">
        <f>#REF!</f>
        <v>#REF!</v>
      </c>
      <c r="GRB1671" s="1" t="e">
        <f>#REF!</f>
        <v>#REF!</v>
      </c>
      <c r="GRC1671" s="1" t="e">
        <f>#REF!</f>
        <v>#REF!</v>
      </c>
      <c r="GRD1671" s="1" t="e">
        <f>#REF!</f>
        <v>#REF!</v>
      </c>
      <c r="GRE1671" s="1" t="e">
        <f>#REF!</f>
        <v>#REF!</v>
      </c>
      <c r="GRF1671" s="1" t="e">
        <f>#REF!</f>
        <v>#REF!</v>
      </c>
      <c r="GRG1671" s="1" t="e">
        <f>#REF!</f>
        <v>#REF!</v>
      </c>
      <c r="GRH1671" s="1" t="e">
        <f>#REF!</f>
        <v>#REF!</v>
      </c>
      <c r="GRI1671" s="1" t="e">
        <f>#REF!</f>
        <v>#REF!</v>
      </c>
      <c r="GRJ1671" s="1" t="e">
        <f>#REF!</f>
        <v>#REF!</v>
      </c>
      <c r="GRK1671" s="1" t="e">
        <f>#REF!</f>
        <v>#REF!</v>
      </c>
      <c r="GRL1671" s="1" t="e">
        <f>#REF!</f>
        <v>#REF!</v>
      </c>
      <c r="GRM1671" s="1" t="e">
        <f>#REF!</f>
        <v>#REF!</v>
      </c>
      <c r="GRN1671" s="1" t="e">
        <f>#REF!</f>
        <v>#REF!</v>
      </c>
      <c r="GRO1671" s="1" t="e">
        <f>#REF!</f>
        <v>#REF!</v>
      </c>
      <c r="GRP1671" s="1" t="e">
        <f>#REF!</f>
        <v>#REF!</v>
      </c>
      <c r="GRQ1671" s="1" t="e">
        <f>#REF!</f>
        <v>#REF!</v>
      </c>
      <c r="GRR1671" s="1" t="e">
        <f>#REF!</f>
        <v>#REF!</v>
      </c>
      <c r="GRS1671" s="1" t="e">
        <f>#REF!</f>
        <v>#REF!</v>
      </c>
      <c r="GRT1671" s="1" t="e">
        <f>#REF!</f>
        <v>#REF!</v>
      </c>
      <c r="GRU1671" s="1" t="e">
        <f>#REF!</f>
        <v>#REF!</v>
      </c>
      <c r="GRV1671" s="1" t="e">
        <f>#REF!</f>
        <v>#REF!</v>
      </c>
      <c r="GRW1671" s="1" t="e">
        <f>#REF!</f>
        <v>#REF!</v>
      </c>
      <c r="GRX1671" s="1" t="e">
        <f>#REF!</f>
        <v>#REF!</v>
      </c>
      <c r="GRY1671" s="1" t="e">
        <f>#REF!</f>
        <v>#REF!</v>
      </c>
      <c r="GRZ1671" s="1" t="e">
        <f>#REF!</f>
        <v>#REF!</v>
      </c>
      <c r="GSA1671" s="1" t="e">
        <f>#REF!</f>
        <v>#REF!</v>
      </c>
      <c r="GSB1671" s="1" t="e">
        <f>#REF!</f>
        <v>#REF!</v>
      </c>
      <c r="GSC1671" s="1" t="e">
        <f>#REF!</f>
        <v>#REF!</v>
      </c>
      <c r="GSD1671" s="1" t="e">
        <f>#REF!</f>
        <v>#REF!</v>
      </c>
      <c r="GSE1671" s="1" t="e">
        <f>#REF!</f>
        <v>#REF!</v>
      </c>
      <c r="GSF1671" s="1" t="e">
        <f>#REF!</f>
        <v>#REF!</v>
      </c>
      <c r="GSG1671" s="1" t="e">
        <f>#REF!</f>
        <v>#REF!</v>
      </c>
      <c r="GSH1671" s="1" t="e">
        <f>#REF!</f>
        <v>#REF!</v>
      </c>
      <c r="GSI1671" s="1" t="e">
        <f>#REF!</f>
        <v>#REF!</v>
      </c>
      <c r="GSJ1671" s="1" t="e">
        <f>#REF!</f>
        <v>#REF!</v>
      </c>
      <c r="GSK1671" s="1" t="e">
        <f>#REF!</f>
        <v>#REF!</v>
      </c>
      <c r="GSL1671" s="1" t="e">
        <f>#REF!</f>
        <v>#REF!</v>
      </c>
      <c r="GSM1671" s="1" t="e">
        <f>#REF!</f>
        <v>#REF!</v>
      </c>
      <c r="GSN1671" s="1" t="e">
        <f>#REF!</f>
        <v>#REF!</v>
      </c>
      <c r="GSO1671" s="1" t="e">
        <f>#REF!</f>
        <v>#REF!</v>
      </c>
      <c r="GSP1671" s="1" t="e">
        <f>#REF!</f>
        <v>#REF!</v>
      </c>
      <c r="GSQ1671" s="1" t="e">
        <f>#REF!</f>
        <v>#REF!</v>
      </c>
      <c r="GSR1671" s="1" t="e">
        <f>#REF!</f>
        <v>#REF!</v>
      </c>
      <c r="GSS1671" s="1" t="e">
        <f>#REF!</f>
        <v>#REF!</v>
      </c>
      <c r="GST1671" s="1" t="e">
        <f>#REF!</f>
        <v>#REF!</v>
      </c>
      <c r="GSU1671" s="1" t="e">
        <f>#REF!</f>
        <v>#REF!</v>
      </c>
      <c r="GSV1671" s="1" t="e">
        <f>#REF!</f>
        <v>#REF!</v>
      </c>
      <c r="GSW1671" s="1" t="e">
        <f>#REF!</f>
        <v>#REF!</v>
      </c>
      <c r="GSX1671" s="1" t="e">
        <f>#REF!</f>
        <v>#REF!</v>
      </c>
      <c r="GSY1671" s="1" t="e">
        <f>#REF!</f>
        <v>#REF!</v>
      </c>
      <c r="GSZ1671" s="1" t="e">
        <f>#REF!</f>
        <v>#REF!</v>
      </c>
      <c r="GTA1671" s="1" t="e">
        <f>#REF!</f>
        <v>#REF!</v>
      </c>
      <c r="GTB1671" s="1" t="e">
        <f>#REF!</f>
        <v>#REF!</v>
      </c>
      <c r="GTC1671" s="1" t="e">
        <f>#REF!</f>
        <v>#REF!</v>
      </c>
      <c r="GTD1671" s="1" t="e">
        <f>#REF!</f>
        <v>#REF!</v>
      </c>
      <c r="GTE1671" s="1" t="e">
        <f>#REF!</f>
        <v>#REF!</v>
      </c>
      <c r="GTF1671" s="1" t="e">
        <f>#REF!</f>
        <v>#REF!</v>
      </c>
      <c r="GTG1671" s="1" t="e">
        <f>#REF!</f>
        <v>#REF!</v>
      </c>
      <c r="GTH1671" s="1" t="e">
        <f>#REF!</f>
        <v>#REF!</v>
      </c>
      <c r="GTI1671" s="1" t="e">
        <f>#REF!</f>
        <v>#REF!</v>
      </c>
      <c r="GTJ1671" s="1" t="e">
        <f>#REF!</f>
        <v>#REF!</v>
      </c>
      <c r="GTK1671" s="1" t="e">
        <f>#REF!</f>
        <v>#REF!</v>
      </c>
      <c r="GTL1671" s="1" t="e">
        <f>#REF!</f>
        <v>#REF!</v>
      </c>
      <c r="GTM1671" s="1" t="e">
        <f>#REF!</f>
        <v>#REF!</v>
      </c>
      <c r="GTN1671" s="1" t="e">
        <f>#REF!</f>
        <v>#REF!</v>
      </c>
      <c r="GTO1671" s="1" t="e">
        <f>#REF!</f>
        <v>#REF!</v>
      </c>
      <c r="GTP1671" s="1" t="e">
        <f>#REF!</f>
        <v>#REF!</v>
      </c>
      <c r="GTQ1671" s="1" t="e">
        <f>#REF!</f>
        <v>#REF!</v>
      </c>
      <c r="GTR1671" s="1" t="e">
        <f>#REF!</f>
        <v>#REF!</v>
      </c>
      <c r="GTS1671" s="1" t="e">
        <f>#REF!</f>
        <v>#REF!</v>
      </c>
      <c r="GTT1671" s="1" t="e">
        <f>#REF!</f>
        <v>#REF!</v>
      </c>
      <c r="GTU1671" s="1" t="e">
        <f>#REF!</f>
        <v>#REF!</v>
      </c>
      <c r="GTV1671" s="1" t="e">
        <f>#REF!</f>
        <v>#REF!</v>
      </c>
      <c r="GTW1671" s="1" t="e">
        <f>#REF!</f>
        <v>#REF!</v>
      </c>
      <c r="GTX1671" s="1" t="e">
        <f>#REF!</f>
        <v>#REF!</v>
      </c>
      <c r="GTY1671" s="1" t="e">
        <f>#REF!</f>
        <v>#REF!</v>
      </c>
      <c r="GTZ1671" s="1" t="e">
        <f>#REF!</f>
        <v>#REF!</v>
      </c>
      <c r="GUA1671" s="1" t="e">
        <f>#REF!</f>
        <v>#REF!</v>
      </c>
      <c r="GUB1671" s="1" t="e">
        <f>#REF!</f>
        <v>#REF!</v>
      </c>
      <c r="GUC1671" s="1" t="e">
        <f>#REF!</f>
        <v>#REF!</v>
      </c>
      <c r="GUD1671" s="1" t="e">
        <f>#REF!</f>
        <v>#REF!</v>
      </c>
      <c r="GUE1671" s="1" t="e">
        <f>#REF!</f>
        <v>#REF!</v>
      </c>
      <c r="GUF1671" s="1" t="e">
        <f>#REF!</f>
        <v>#REF!</v>
      </c>
      <c r="GUG1671" s="1" t="e">
        <f>#REF!</f>
        <v>#REF!</v>
      </c>
      <c r="GUH1671" s="1" t="e">
        <f>#REF!</f>
        <v>#REF!</v>
      </c>
      <c r="GUI1671" s="1" t="e">
        <f>#REF!</f>
        <v>#REF!</v>
      </c>
      <c r="GUJ1671" s="1" t="e">
        <f>#REF!</f>
        <v>#REF!</v>
      </c>
      <c r="GUK1671" s="1" t="e">
        <f>#REF!</f>
        <v>#REF!</v>
      </c>
      <c r="GUL1671" s="1" t="e">
        <f>#REF!</f>
        <v>#REF!</v>
      </c>
      <c r="GUM1671" s="1" t="e">
        <f>#REF!</f>
        <v>#REF!</v>
      </c>
      <c r="GUN1671" s="1" t="e">
        <f>#REF!</f>
        <v>#REF!</v>
      </c>
      <c r="GUO1671" s="1" t="e">
        <f>#REF!</f>
        <v>#REF!</v>
      </c>
      <c r="GUP1671" s="1" t="e">
        <f>#REF!</f>
        <v>#REF!</v>
      </c>
      <c r="GUQ1671" s="1" t="e">
        <f>#REF!</f>
        <v>#REF!</v>
      </c>
      <c r="GUR1671" s="1" t="e">
        <f>#REF!</f>
        <v>#REF!</v>
      </c>
      <c r="GUS1671" s="1" t="e">
        <f>#REF!</f>
        <v>#REF!</v>
      </c>
      <c r="GUT1671" s="1" t="e">
        <f>#REF!</f>
        <v>#REF!</v>
      </c>
      <c r="GUU1671" s="1" t="e">
        <f>#REF!</f>
        <v>#REF!</v>
      </c>
      <c r="GUV1671" s="1" t="e">
        <f>#REF!</f>
        <v>#REF!</v>
      </c>
      <c r="GUW1671" s="1" t="e">
        <f>#REF!</f>
        <v>#REF!</v>
      </c>
      <c r="GUX1671" s="1" t="e">
        <f>#REF!</f>
        <v>#REF!</v>
      </c>
      <c r="GUY1671" s="1" t="e">
        <f>#REF!</f>
        <v>#REF!</v>
      </c>
      <c r="GUZ1671" s="1" t="e">
        <f>#REF!</f>
        <v>#REF!</v>
      </c>
      <c r="GVA1671" s="1" t="e">
        <f>#REF!</f>
        <v>#REF!</v>
      </c>
      <c r="GVB1671" s="1" t="e">
        <f>#REF!</f>
        <v>#REF!</v>
      </c>
      <c r="GVC1671" s="1" t="e">
        <f>#REF!</f>
        <v>#REF!</v>
      </c>
      <c r="GVD1671" s="1" t="e">
        <f>#REF!</f>
        <v>#REF!</v>
      </c>
      <c r="GVE1671" s="1" t="e">
        <f>#REF!</f>
        <v>#REF!</v>
      </c>
      <c r="GVF1671" s="1" t="e">
        <f>#REF!</f>
        <v>#REF!</v>
      </c>
      <c r="GVG1671" s="1" t="e">
        <f>#REF!</f>
        <v>#REF!</v>
      </c>
      <c r="GVH1671" s="1" t="e">
        <f>#REF!</f>
        <v>#REF!</v>
      </c>
      <c r="GVI1671" s="1" t="e">
        <f>#REF!</f>
        <v>#REF!</v>
      </c>
      <c r="GVJ1671" s="1" t="e">
        <f>#REF!</f>
        <v>#REF!</v>
      </c>
      <c r="GVK1671" s="1" t="e">
        <f>#REF!</f>
        <v>#REF!</v>
      </c>
      <c r="GVL1671" s="1" t="e">
        <f>#REF!</f>
        <v>#REF!</v>
      </c>
      <c r="GVM1671" s="1" t="e">
        <f>#REF!</f>
        <v>#REF!</v>
      </c>
      <c r="GVN1671" s="1" t="e">
        <f>#REF!</f>
        <v>#REF!</v>
      </c>
      <c r="GVO1671" s="1" t="e">
        <f>#REF!</f>
        <v>#REF!</v>
      </c>
      <c r="GVP1671" s="1" t="e">
        <f>#REF!</f>
        <v>#REF!</v>
      </c>
      <c r="GVQ1671" s="1" t="e">
        <f>#REF!</f>
        <v>#REF!</v>
      </c>
      <c r="GVR1671" s="1" t="e">
        <f>#REF!</f>
        <v>#REF!</v>
      </c>
      <c r="GVS1671" s="1" t="e">
        <f>#REF!</f>
        <v>#REF!</v>
      </c>
      <c r="GVT1671" s="1" t="e">
        <f>#REF!</f>
        <v>#REF!</v>
      </c>
      <c r="GVU1671" s="1" t="e">
        <f>#REF!</f>
        <v>#REF!</v>
      </c>
      <c r="GVV1671" s="1" t="e">
        <f>#REF!</f>
        <v>#REF!</v>
      </c>
      <c r="GVW1671" s="1" t="e">
        <f>#REF!</f>
        <v>#REF!</v>
      </c>
      <c r="GVX1671" s="1" t="e">
        <f>#REF!</f>
        <v>#REF!</v>
      </c>
      <c r="GVY1671" s="1" t="e">
        <f>#REF!</f>
        <v>#REF!</v>
      </c>
      <c r="GVZ1671" s="1" t="e">
        <f>#REF!</f>
        <v>#REF!</v>
      </c>
      <c r="GWA1671" s="1" t="e">
        <f>#REF!</f>
        <v>#REF!</v>
      </c>
      <c r="GWB1671" s="1" t="e">
        <f>#REF!</f>
        <v>#REF!</v>
      </c>
      <c r="GWC1671" s="1" t="e">
        <f>#REF!</f>
        <v>#REF!</v>
      </c>
      <c r="GWD1671" s="1" t="e">
        <f>#REF!</f>
        <v>#REF!</v>
      </c>
      <c r="GWE1671" s="1" t="e">
        <f>#REF!</f>
        <v>#REF!</v>
      </c>
      <c r="GWF1671" s="1" t="e">
        <f>#REF!</f>
        <v>#REF!</v>
      </c>
      <c r="GWG1671" s="1" t="e">
        <f>#REF!</f>
        <v>#REF!</v>
      </c>
      <c r="GWH1671" s="1" t="e">
        <f>#REF!</f>
        <v>#REF!</v>
      </c>
      <c r="GWI1671" s="1" t="e">
        <f>#REF!</f>
        <v>#REF!</v>
      </c>
      <c r="GWJ1671" s="1" t="e">
        <f>#REF!</f>
        <v>#REF!</v>
      </c>
      <c r="GWK1671" s="1" t="e">
        <f>#REF!</f>
        <v>#REF!</v>
      </c>
      <c r="GWL1671" s="1" t="e">
        <f>#REF!</f>
        <v>#REF!</v>
      </c>
      <c r="GWM1671" s="1" t="e">
        <f>#REF!</f>
        <v>#REF!</v>
      </c>
      <c r="GWN1671" s="1" t="e">
        <f>#REF!</f>
        <v>#REF!</v>
      </c>
      <c r="GWO1671" s="1" t="e">
        <f>#REF!</f>
        <v>#REF!</v>
      </c>
      <c r="GWP1671" s="1" t="e">
        <f>#REF!</f>
        <v>#REF!</v>
      </c>
      <c r="GWQ1671" s="1" t="e">
        <f>#REF!</f>
        <v>#REF!</v>
      </c>
      <c r="GWR1671" s="1" t="e">
        <f>#REF!</f>
        <v>#REF!</v>
      </c>
      <c r="GWS1671" s="1" t="e">
        <f>#REF!</f>
        <v>#REF!</v>
      </c>
      <c r="GWT1671" s="1" t="e">
        <f>#REF!</f>
        <v>#REF!</v>
      </c>
      <c r="GWU1671" s="1" t="e">
        <f>#REF!</f>
        <v>#REF!</v>
      </c>
      <c r="GWV1671" s="1" t="e">
        <f>#REF!</f>
        <v>#REF!</v>
      </c>
      <c r="GWW1671" s="1" t="e">
        <f>#REF!</f>
        <v>#REF!</v>
      </c>
      <c r="GWX1671" s="1" t="e">
        <f>#REF!</f>
        <v>#REF!</v>
      </c>
      <c r="GWY1671" s="1" t="e">
        <f>#REF!</f>
        <v>#REF!</v>
      </c>
      <c r="GWZ1671" s="1" t="e">
        <f>#REF!</f>
        <v>#REF!</v>
      </c>
      <c r="GXA1671" s="1" t="e">
        <f>#REF!</f>
        <v>#REF!</v>
      </c>
      <c r="GXB1671" s="1" t="e">
        <f>#REF!</f>
        <v>#REF!</v>
      </c>
      <c r="GXC1671" s="1" t="e">
        <f>#REF!</f>
        <v>#REF!</v>
      </c>
      <c r="GXD1671" s="1" t="e">
        <f>#REF!</f>
        <v>#REF!</v>
      </c>
      <c r="GXE1671" s="1" t="e">
        <f>#REF!</f>
        <v>#REF!</v>
      </c>
      <c r="GXF1671" s="1" t="e">
        <f>#REF!</f>
        <v>#REF!</v>
      </c>
      <c r="GXG1671" s="1" t="e">
        <f>#REF!</f>
        <v>#REF!</v>
      </c>
      <c r="GXH1671" s="1" t="e">
        <f>#REF!</f>
        <v>#REF!</v>
      </c>
      <c r="GXI1671" s="1" t="e">
        <f>#REF!</f>
        <v>#REF!</v>
      </c>
      <c r="GXJ1671" s="1" t="e">
        <f>#REF!</f>
        <v>#REF!</v>
      </c>
      <c r="GXK1671" s="1" t="e">
        <f>#REF!</f>
        <v>#REF!</v>
      </c>
      <c r="GXL1671" s="1" t="e">
        <f>#REF!</f>
        <v>#REF!</v>
      </c>
      <c r="GXM1671" s="1" t="e">
        <f>#REF!</f>
        <v>#REF!</v>
      </c>
      <c r="GXN1671" s="1" t="e">
        <f>#REF!</f>
        <v>#REF!</v>
      </c>
      <c r="GXO1671" s="1" t="e">
        <f>#REF!</f>
        <v>#REF!</v>
      </c>
      <c r="GXP1671" s="1" t="e">
        <f>#REF!</f>
        <v>#REF!</v>
      </c>
      <c r="GXQ1671" s="1" t="e">
        <f>#REF!</f>
        <v>#REF!</v>
      </c>
      <c r="GXR1671" s="1" t="e">
        <f>#REF!</f>
        <v>#REF!</v>
      </c>
      <c r="GXS1671" s="1" t="e">
        <f>#REF!</f>
        <v>#REF!</v>
      </c>
      <c r="GXT1671" s="1" t="e">
        <f>#REF!</f>
        <v>#REF!</v>
      </c>
      <c r="GXU1671" s="1" t="e">
        <f>#REF!</f>
        <v>#REF!</v>
      </c>
      <c r="GXV1671" s="1" t="e">
        <f>#REF!</f>
        <v>#REF!</v>
      </c>
      <c r="GXW1671" s="1" t="e">
        <f>#REF!</f>
        <v>#REF!</v>
      </c>
      <c r="GXX1671" s="1" t="e">
        <f>#REF!</f>
        <v>#REF!</v>
      </c>
      <c r="GXY1671" s="1" t="e">
        <f>#REF!</f>
        <v>#REF!</v>
      </c>
      <c r="GXZ1671" s="1" t="e">
        <f>#REF!</f>
        <v>#REF!</v>
      </c>
      <c r="GYA1671" s="1" t="e">
        <f>#REF!</f>
        <v>#REF!</v>
      </c>
      <c r="GYB1671" s="1" t="e">
        <f>#REF!</f>
        <v>#REF!</v>
      </c>
      <c r="GYC1671" s="1" t="e">
        <f>#REF!</f>
        <v>#REF!</v>
      </c>
      <c r="GYD1671" s="1" t="e">
        <f>#REF!</f>
        <v>#REF!</v>
      </c>
      <c r="GYE1671" s="1" t="e">
        <f>#REF!</f>
        <v>#REF!</v>
      </c>
      <c r="GYF1671" s="1" t="e">
        <f>#REF!</f>
        <v>#REF!</v>
      </c>
      <c r="GYG1671" s="1" t="e">
        <f>#REF!</f>
        <v>#REF!</v>
      </c>
      <c r="GYH1671" s="1" t="e">
        <f>#REF!</f>
        <v>#REF!</v>
      </c>
      <c r="GYI1671" s="1" t="e">
        <f>#REF!</f>
        <v>#REF!</v>
      </c>
      <c r="GYJ1671" s="1" t="e">
        <f>#REF!</f>
        <v>#REF!</v>
      </c>
      <c r="GYK1671" s="1" t="e">
        <f>#REF!</f>
        <v>#REF!</v>
      </c>
      <c r="GYL1671" s="1" t="e">
        <f>#REF!</f>
        <v>#REF!</v>
      </c>
      <c r="GYM1671" s="1" t="e">
        <f>#REF!</f>
        <v>#REF!</v>
      </c>
      <c r="GYN1671" s="1" t="e">
        <f>#REF!</f>
        <v>#REF!</v>
      </c>
      <c r="GYO1671" s="1" t="e">
        <f>#REF!</f>
        <v>#REF!</v>
      </c>
      <c r="GYP1671" s="1" t="e">
        <f>#REF!</f>
        <v>#REF!</v>
      </c>
      <c r="GYQ1671" s="1" t="e">
        <f>#REF!</f>
        <v>#REF!</v>
      </c>
      <c r="GYR1671" s="1" t="e">
        <f>#REF!</f>
        <v>#REF!</v>
      </c>
      <c r="GYS1671" s="1" t="e">
        <f>#REF!</f>
        <v>#REF!</v>
      </c>
      <c r="GYT1671" s="1" t="e">
        <f>#REF!</f>
        <v>#REF!</v>
      </c>
      <c r="GYU1671" s="1" t="e">
        <f>#REF!</f>
        <v>#REF!</v>
      </c>
      <c r="GYV1671" s="1" t="e">
        <f>#REF!</f>
        <v>#REF!</v>
      </c>
      <c r="GYW1671" s="1" t="e">
        <f>#REF!</f>
        <v>#REF!</v>
      </c>
      <c r="GYX1671" s="1" t="e">
        <f>#REF!</f>
        <v>#REF!</v>
      </c>
      <c r="GYY1671" s="1" t="e">
        <f>#REF!</f>
        <v>#REF!</v>
      </c>
      <c r="GYZ1671" s="1" t="e">
        <f>#REF!</f>
        <v>#REF!</v>
      </c>
      <c r="GZA1671" s="1" t="e">
        <f>#REF!</f>
        <v>#REF!</v>
      </c>
      <c r="GZB1671" s="1" t="e">
        <f>#REF!</f>
        <v>#REF!</v>
      </c>
      <c r="GZC1671" s="1" t="e">
        <f>#REF!</f>
        <v>#REF!</v>
      </c>
      <c r="GZD1671" s="1" t="e">
        <f>#REF!</f>
        <v>#REF!</v>
      </c>
      <c r="GZE1671" s="1" t="e">
        <f>#REF!</f>
        <v>#REF!</v>
      </c>
      <c r="GZF1671" s="1" t="e">
        <f>#REF!</f>
        <v>#REF!</v>
      </c>
      <c r="GZG1671" s="1" t="e">
        <f>#REF!</f>
        <v>#REF!</v>
      </c>
      <c r="GZH1671" s="1" t="e">
        <f>#REF!</f>
        <v>#REF!</v>
      </c>
      <c r="GZI1671" s="1" t="e">
        <f>#REF!</f>
        <v>#REF!</v>
      </c>
      <c r="GZJ1671" s="1" t="e">
        <f>#REF!</f>
        <v>#REF!</v>
      </c>
      <c r="GZK1671" s="1" t="e">
        <f>#REF!</f>
        <v>#REF!</v>
      </c>
      <c r="GZL1671" s="1" t="e">
        <f>#REF!</f>
        <v>#REF!</v>
      </c>
      <c r="GZM1671" s="1" t="e">
        <f>#REF!</f>
        <v>#REF!</v>
      </c>
      <c r="GZN1671" s="1" t="e">
        <f>#REF!</f>
        <v>#REF!</v>
      </c>
      <c r="GZO1671" s="1" t="e">
        <f>#REF!</f>
        <v>#REF!</v>
      </c>
      <c r="GZP1671" s="1" t="e">
        <f>#REF!</f>
        <v>#REF!</v>
      </c>
      <c r="GZQ1671" s="1" t="e">
        <f>#REF!</f>
        <v>#REF!</v>
      </c>
      <c r="GZR1671" s="1" t="e">
        <f>#REF!</f>
        <v>#REF!</v>
      </c>
      <c r="GZS1671" s="1" t="e">
        <f>#REF!</f>
        <v>#REF!</v>
      </c>
      <c r="GZT1671" s="1" t="e">
        <f>#REF!</f>
        <v>#REF!</v>
      </c>
      <c r="GZU1671" s="1" t="e">
        <f>#REF!</f>
        <v>#REF!</v>
      </c>
      <c r="GZV1671" s="1" t="e">
        <f>#REF!</f>
        <v>#REF!</v>
      </c>
      <c r="GZW1671" s="1" t="e">
        <f>#REF!</f>
        <v>#REF!</v>
      </c>
      <c r="GZX1671" s="1" t="e">
        <f>#REF!</f>
        <v>#REF!</v>
      </c>
      <c r="GZY1671" s="1" t="e">
        <f>#REF!</f>
        <v>#REF!</v>
      </c>
      <c r="GZZ1671" s="1" t="e">
        <f>#REF!</f>
        <v>#REF!</v>
      </c>
      <c r="HAA1671" s="1" t="e">
        <f>#REF!</f>
        <v>#REF!</v>
      </c>
      <c r="HAB1671" s="1" t="e">
        <f>#REF!</f>
        <v>#REF!</v>
      </c>
      <c r="HAC1671" s="1" t="e">
        <f>#REF!</f>
        <v>#REF!</v>
      </c>
      <c r="HAD1671" s="1" t="e">
        <f>#REF!</f>
        <v>#REF!</v>
      </c>
      <c r="HAE1671" s="1" t="e">
        <f>#REF!</f>
        <v>#REF!</v>
      </c>
      <c r="HAF1671" s="1" t="e">
        <f>#REF!</f>
        <v>#REF!</v>
      </c>
      <c r="HAG1671" s="1" t="e">
        <f>#REF!</f>
        <v>#REF!</v>
      </c>
      <c r="HAH1671" s="1" t="e">
        <f>#REF!</f>
        <v>#REF!</v>
      </c>
      <c r="HAI1671" s="1" t="e">
        <f>#REF!</f>
        <v>#REF!</v>
      </c>
      <c r="HAJ1671" s="1" t="e">
        <f>#REF!</f>
        <v>#REF!</v>
      </c>
      <c r="HAK1671" s="1" t="e">
        <f>#REF!</f>
        <v>#REF!</v>
      </c>
      <c r="HAL1671" s="1" t="e">
        <f>#REF!</f>
        <v>#REF!</v>
      </c>
      <c r="HAM1671" s="1" t="e">
        <f>#REF!</f>
        <v>#REF!</v>
      </c>
      <c r="HAN1671" s="1" t="e">
        <f>#REF!</f>
        <v>#REF!</v>
      </c>
      <c r="HAO1671" s="1" t="e">
        <f>#REF!</f>
        <v>#REF!</v>
      </c>
      <c r="HAP1671" s="1" t="e">
        <f>#REF!</f>
        <v>#REF!</v>
      </c>
      <c r="HAQ1671" s="1" t="e">
        <f>#REF!</f>
        <v>#REF!</v>
      </c>
      <c r="HAR1671" s="1" t="e">
        <f>#REF!</f>
        <v>#REF!</v>
      </c>
      <c r="HAS1671" s="1" t="e">
        <f>#REF!</f>
        <v>#REF!</v>
      </c>
      <c r="HAT1671" s="1" t="e">
        <f>#REF!</f>
        <v>#REF!</v>
      </c>
      <c r="HAU1671" s="1" t="e">
        <f>#REF!</f>
        <v>#REF!</v>
      </c>
      <c r="HAV1671" s="1" t="e">
        <f>#REF!</f>
        <v>#REF!</v>
      </c>
      <c r="HAW1671" s="1" t="e">
        <f>#REF!</f>
        <v>#REF!</v>
      </c>
      <c r="HAX1671" s="1" t="e">
        <f>#REF!</f>
        <v>#REF!</v>
      </c>
      <c r="HAY1671" s="1" t="e">
        <f>#REF!</f>
        <v>#REF!</v>
      </c>
      <c r="HAZ1671" s="1" t="e">
        <f>#REF!</f>
        <v>#REF!</v>
      </c>
      <c r="HBA1671" s="1" t="e">
        <f>#REF!</f>
        <v>#REF!</v>
      </c>
      <c r="HBB1671" s="1" t="e">
        <f>#REF!</f>
        <v>#REF!</v>
      </c>
      <c r="HBC1671" s="1" t="e">
        <f>#REF!</f>
        <v>#REF!</v>
      </c>
      <c r="HBD1671" s="1" t="e">
        <f>#REF!</f>
        <v>#REF!</v>
      </c>
      <c r="HBE1671" s="1" t="e">
        <f>#REF!</f>
        <v>#REF!</v>
      </c>
      <c r="HBF1671" s="1" t="e">
        <f>#REF!</f>
        <v>#REF!</v>
      </c>
      <c r="HBG1671" s="1" t="e">
        <f>#REF!</f>
        <v>#REF!</v>
      </c>
      <c r="HBH1671" s="1" t="e">
        <f>#REF!</f>
        <v>#REF!</v>
      </c>
      <c r="HBI1671" s="1" t="e">
        <f>#REF!</f>
        <v>#REF!</v>
      </c>
      <c r="HBJ1671" s="1" t="e">
        <f>#REF!</f>
        <v>#REF!</v>
      </c>
      <c r="HBK1671" s="1" t="e">
        <f>#REF!</f>
        <v>#REF!</v>
      </c>
      <c r="HBL1671" s="1" t="e">
        <f>#REF!</f>
        <v>#REF!</v>
      </c>
      <c r="HBM1671" s="1" t="e">
        <f>#REF!</f>
        <v>#REF!</v>
      </c>
      <c r="HBN1671" s="1" t="e">
        <f>#REF!</f>
        <v>#REF!</v>
      </c>
      <c r="HBO1671" s="1" t="e">
        <f>#REF!</f>
        <v>#REF!</v>
      </c>
      <c r="HBP1671" s="1" t="e">
        <f>#REF!</f>
        <v>#REF!</v>
      </c>
      <c r="HBQ1671" s="1" t="e">
        <f>#REF!</f>
        <v>#REF!</v>
      </c>
      <c r="HBR1671" s="1" t="e">
        <f>#REF!</f>
        <v>#REF!</v>
      </c>
      <c r="HBS1671" s="1" t="e">
        <f>#REF!</f>
        <v>#REF!</v>
      </c>
      <c r="HBT1671" s="1" t="e">
        <f>#REF!</f>
        <v>#REF!</v>
      </c>
      <c r="HBU1671" s="1" t="e">
        <f>#REF!</f>
        <v>#REF!</v>
      </c>
      <c r="HBV1671" s="1" t="e">
        <f>#REF!</f>
        <v>#REF!</v>
      </c>
      <c r="HBW1671" s="1" t="e">
        <f>#REF!</f>
        <v>#REF!</v>
      </c>
      <c r="HBX1671" s="1" t="e">
        <f>#REF!</f>
        <v>#REF!</v>
      </c>
      <c r="HBY1671" s="1" t="e">
        <f>#REF!</f>
        <v>#REF!</v>
      </c>
      <c r="HBZ1671" s="1" t="e">
        <f>#REF!</f>
        <v>#REF!</v>
      </c>
      <c r="HCA1671" s="1" t="e">
        <f>#REF!</f>
        <v>#REF!</v>
      </c>
      <c r="HCB1671" s="1" t="e">
        <f>#REF!</f>
        <v>#REF!</v>
      </c>
      <c r="HCC1671" s="1" t="e">
        <f>#REF!</f>
        <v>#REF!</v>
      </c>
      <c r="HCD1671" s="1" t="e">
        <f>#REF!</f>
        <v>#REF!</v>
      </c>
      <c r="HCE1671" s="1" t="e">
        <f>#REF!</f>
        <v>#REF!</v>
      </c>
      <c r="HCF1671" s="1" t="e">
        <f>#REF!</f>
        <v>#REF!</v>
      </c>
      <c r="HCG1671" s="1" t="e">
        <f>#REF!</f>
        <v>#REF!</v>
      </c>
      <c r="HCH1671" s="1" t="e">
        <f>#REF!</f>
        <v>#REF!</v>
      </c>
      <c r="HCI1671" s="1" t="e">
        <f>#REF!</f>
        <v>#REF!</v>
      </c>
      <c r="HCJ1671" s="1" t="e">
        <f>#REF!</f>
        <v>#REF!</v>
      </c>
      <c r="HCK1671" s="1" t="e">
        <f>#REF!</f>
        <v>#REF!</v>
      </c>
      <c r="HCL1671" s="1" t="e">
        <f>#REF!</f>
        <v>#REF!</v>
      </c>
      <c r="HCM1671" s="1" t="e">
        <f>#REF!</f>
        <v>#REF!</v>
      </c>
      <c r="HCN1671" s="1" t="e">
        <f>#REF!</f>
        <v>#REF!</v>
      </c>
      <c r="HCO1671" s="1" t="e">
        <f>#REF!</f>
        <v>#REF!</v>
      </c>
      <c r="HCP1671" s="1" t="e">
        <f>#REF!</f>
        <v>#REF!</v>
      </c>
      <c r="HCQ1671" s="1" t="e">
        <f>#REF!</f>
        <v>#REF!</v>
      </c>
      <c r="HCR1671" s="1" t="e">
        <f>#REF!</f>
        <v>#REF!</v>
      </c>
      <c r="HCS1671" s="1" t="e">
        <f>#REF!</f>
        <v>#REF!</v>
      </c>
      <c r="HCT1671" s="1" t="e">
        <f>#REF!</f>
        <v>#REF!</v>
      </c>
      <c r="HCU1671" s="1" t="e">
        <f>#REF!</f>
        <v>#REF!</v>
      </c>
      <c r="HCV1671" s="1" t="e">
        <f>#REF!</f>
        <v>#REF!</v>
      </c>
      <c r="HCW1671" s="1" t="e">
        <f>#REF!</f>
        <v>#REF!</v>
      </c>
      <c r="HCX1671" s="1" t="e">
        <f>#REF!</f>
        <v>#REF!</v>
      </c>
      <c r="HCY1671" s="1" t="e">
        <f>#REF!</f>
        <v>#REF!</v>
      </c>
      <c r="HCZ1671" s="1" t="e">
        <f>#REF!</f>
        <v>#REF!</v>
      </c>
      <c r="HDA1671" s="1" t="e">
        <f>#REF!</f>
        <v>#REF!</v>
      </c>
      <c r="HDB1671" s="1" t="e">
        <f>#REF!</f>
        <v>#REF!</v>
      </c>
      <c r="HDC1671" s="1" t="e">
        <f>#REF!</f>
        <v>#REF!</v>
      </c>
      <c r="HDD1671" s="1" t="e">
        <f>#REF!</f>
        <v>#REF!</v>
      </c>
      <c r="HDE1671" s="1" t="e">
        <f>#REF!</f>
        <v>#REF!</v>
      </c>
      <c r="HDF1671" s="1" t="e">
        <f>#REF!</f>
        <v>#REF!</v>
      </c>
      <c r="HDG1671" s="1" t="e">
        <f>#REF!</f>
        <v>#REF!</v>
      </c>
      <c r="HDH1671" s="1" t="e">
        <f>#REF!</f>
        <v>#REF!</v>
      </c>
      <c r="HDI1671" s="1" t="e">
        <f>#REF!</f>
        <v>#REF!</v>
      </c>
      <c r="HDJ1671" s="1" t="e">
        <f>#REF!</f>
        <v>#REF!</v>
      </c>
      <c r="HDK1671" s="1" t="e">
        <f>#REF!</f>
        <v>#REF!</v>
      </c>
      <c r="HDL1671" s="1" t="e">
        <f>#REF!</f>
        <v>#REF!</v>
      </c>
      <c r="HDM1671" s="1" t="e">
        <f>#REF!</f>
        <v>#REF!</v>
      </c>
      <c r="HDN1671" s="1" t="e">
        <f>#REF!</f>
        <v>#REF!</v>
      </c>
      <c r="HDO1671" s="1" t="e">
        <f>#REF!</f>
        <v>#REF!</v>
      </c>
      <c r="HDP1671" s="1" t="e">
        <f>#REF!</f>
        <v>#REF!</v>
      </c>
      <c r="HDQ1671" s="1" t="e">
        <f>#REF!</f>
        <v>#REF!</v>
      </c>
      <c r="HDR1671" s="1" t="e">
        <f>#REF!</f>
        <v>#REF!</v>
      </c>
      <c r="HDS1671" s="1" t="e">
        <f>#REF!</f>
        <v>#REF!</v>
      </c>
      <c r="HDT1671" s="1" t="e">
        <f>#REF!</f>
        <v>#REF!</v>
      </c>
      <c r="HDU1671" s="1" t="e">
        <f>#REF!</f>
        <v>#REF!</v>
      </c>
      <c r="HDV1671" s="1" t="e">
        <f>#REF!</f>
        <v>#REF!</v>
      </c>
      <c r="HDW1671" s="1" t="e">
        <f>#REF!</f>
        <v>#REF!</v>
      </c>
      <c r="HDX1671" s="1" t="e">
        <f>#REF!</f>
        <v>#REF!</v>
      </c>
      <c r="HDY1671" s="1" t="e">
        <f>#REF!</f>
        <v>#REF!</v>
      </c>
      <c r="HDZ1671" s="1" t="e">
        <f>#REF!</f>
        <v>#REF!</v>
      </c>
      <c r="HEA1671" s="1" t="e">
        <f>#REF!</f>
        <v>#REF!</v>
      </c>
      <c r="HEB1671" s="1" t="e">
        <f>#REF!</f>
        <v>#REF!</v>
      </c>
      <c r="HEC1671" s="1" t="e">
        <f>#REF!</f>
        <v>#REF!</v>
      </c>
      <c r="HED1671" s="1" t="e">
        <f>#REF!</f>
        <v>#REF!</v>
      </c>
      <c r="HEE1671" s="1" t="e">
        <f>#REF!</f>
        <v>#REF!</v>
      </c>
      <c r="HEF1671" s="1" t="e">
        <f>#REF!</f>
        <v>#REF!</v>
      </c>
      <c r="HEG1671" s="1" t="e">
        <f>#REF!</f>
        <v>#REF!</v>
      </c>
      <c r="HEH1671" s="1" t="e">
        <f>#REF!</f>
        <v>#REF!</v>
      </c>
      <c r="HEI1671" s="1" t="e">
        <f>#REF!</f>
        <v>#REF!</v>
      </c>
      <c r="HEJ1671" s="1" t="e">
        <f>#REF!</f>
        <v>#REF!</v>
      </c>
      <c r="HEK1671" s="1" t="e">
        <f>#REF!</f>
        <v>#REF!</v>
      </c>
      <c r="HEL1671" s="1" t="e">
        <f>#REF!</f>
        <v>#REF!</v>
      </c>
      <c r="HEM1671" s="1" t="e">
        <f>#REF!</f>
        <v>#REF!</v>
      </c>
      <c r="HEN1671" s="1" t="e">
        <f>#REF!</f>
        <v>#REF!</v>
      </c>
      <c r="HEO1671" s="1" t="e">
        <f>#REF!</f>
        <v>#REF!</v>
      </c>
      <c r="HEP1671" s="1" t="e">
        <f>#REF!</f>
        <v>#REF!</v>
      </c>
      <c r="HEQ1671" s="1" t="e">
        <f>#REF!</f>
        <v>#REF!</v>
      </c>
      <c r="HER1671" s="1" t="e">
        <f>#REF!</f>
        <v>#REF!</v>
      </c>
      <c r="HES1671" s="1" t="e">
        <f>#REF!</f>
        <v>#REF!</v>
      </c>
      <c r="HET1671" s="1" t="e">
        <f>#REF!</f>
        <v>#REF!</v>
      </c>
      <c r="HEU1671" s="1" t="e">
        <f>#REF!</f>
        <v>#REF!</v>
      </c>
      <c r="HEV1671" s="1" t="e">
        <f>#REF!</f>
        <v>#REF!</v>
      </c>
      <c r="HEW1671" s="1" t="e">
        <f>#REF!</f>
        <v>#REF!</v>
      </c>
      <c r="HEX1671" s="1" t="e">
        <f>#REF!</f>
        <v>#REF!</v>
      </c>
      <c r="HEY1671" s="1" t="e">
        <f>#REF!</f>
        <v>#REF!</v>
      </c>
      <c r="HEZ1671" s="1" t="e">
        <f>#REF!</f>
        <v>#REF!</v>
      </c>
      <c r="HFA1671" s="1" t="e">
        <f>#REF!</f>
        <v>#REF!</v>
      </c>
      <c r="HFB1671" s="1" t="e">
        <f>#REF!</f>
        <v>#REF!</v>
      </c>
      <c r="HFC1671" s="1" t="e">
        <f>#REF!</f>
        <v>#REF!</v>
      </c>
      <c r="HFD1671" s="1" t="e">
        <f>#REF!</f>
        <v>#REF!</v>
      </c>
      <c r="HFE1671" s="1" t="e">
        <f>#REF!</f>
        <v>#REF!</v>
      </c>
      <c r="HFF1671" s="1" t="e">
        <f>#REF!</f>
        <v>#REF!</v>
      </c>
      <c r="HFG1671" s="1" t="e">
        <f>#REF!</f>
        <v>#REF!</v>
      </c>
      <c r="HFH1671" s="1" t="e">
        <f>#REF!</f>
        <v>#REF!</v>
      </c>
      <c r="HFI1671" s="1" t="e">
        <f>#REF!</f>
        <v>#REF!</v>
      </c>
      <c r="HFJ1671" s="1" t="e">
        <f>#REF!</f>
        <v>#REF!</v>
      </c>
      <c r="HFK1671" s="1" t="e">
        <f>#REF!</f>
        <v>#REF!</v>
      </c>
      <c r="HFL1671" s="1" t="e">
        <f>#REF!</f>
        <v>#REF!</v>
      </c>
      <c r="HFM1671" s="1" t="e">
        <f>#REF!</f>
        <v>#REF!</v>
      </c>
      <c r="HFN1671" s="1" t="e">
        <f>#REF!</f>
        <v>#REF!</v>
      </c>
      <c r="HFO1671" s="1" t="e">
        <f>#REF!</f>
        <v>#REF!</v>
      </c>
      <c r="HFP1671" s="1" t="e">
        <f>#REF!</f>
        <v>#REF!</v>
      </c>
      <c r="HFQ1671" s="1" t="e">
        <f>#REF!</f>
        <v>#REF!</v>
      </c>
      <c r="HFR1671" s="1" t="e">
        <f>#REF!</f>
        <v>#REF!</v>
      </c>
      <c r="HFS1671" s="1" t="e">
        <f>#REF!</f>
        <v>#REF!</v>
      </c>
      <c r="HFT1671" s="1" t="e">
        <f>#REF!</f>
        <v>#REF!</v>
      </c>
      <c r="HFU1671" s="1" t="e">
        <f>#REF!</f>
        <v>#REF!</v>
      </c>
      <c r="HFV1671" s="1" t="e">
        <f>#REF!</f>
        <v>#REF!</v>
      </c>
      <c r="HFW1671" s="1" t="e">
        <f>#REF!</f>
        <v>#REF!</v>
      </c>
      <c r="HFX1671" s="1" t="e">
        <f>#REF!</f>
        <v>#REF!</v>
      </c>
      <c r="HFY1671" s="1" t="e">
        <f>#REF!</f>
        <v>#REF!</v>
      </c>
      <c r="HFZ1671" s="1" t="e">
        <f>#REF!</f>
        <v>#REF!</v>
      </c>
      <c r="HGA1671" s="1" t="e">
        <f>#REF!</f>
        <v>#REF!</v>
      </c>
      <c r="HGB1671" s="1" t="e">
        <f>#REF!</f>
        <v>#REF!</v>
      </c>
      <c r="HGC1671" s="1" t="e">
        <f>#REF!</f>
        <v>#REF!</v>
      </c>
      <c r="HGD1671" s="1" t="e">
        <f>#REF!</f>
        <v>#REF!</v>
      </c>
      <c r="HGE1671" s="1" t="e">
        <f>#REF!</f>
        <v>#REF!</v>
      </c>
      <c r="HGF1671" s="1" t="e">
        <f>#REF!</f>
        <v>#REF!</v>
      </c>
      <c r="HGG1671" s="1" t="e">
        <f>#REF!</f>
        <v>#REF!</v>
      </c>
      <c r="HGH1671" s="1" t="e">
        <f>#REF!</f>
        <v>#REF!</v>
      </c>
      <c r="HGI1671" s="1" t="e">
        <f>#REF!</f>
        <v>#REF!</v>
      </c>
      <c r="HGJ1671" s="1" t="e">
        <f>#REF!</f>
        <v>#REF!</v>
      </c>
      <c r="HGK1671" s="1" t="e">
        <f>#REF!</f>
        <v>#REF!</v>
      </c>
      <c r="HGL1671" s="1" t="e">
        <f>#REF!</f>
        <v>#REF!</v>
      </c>
      <c r="HGM1671" s="1" t="e">
        <f>#REF!</f>
        <v>#REF!</v>
      </c>
      <c r="HGN1671" s="1" t="e">
        <f>#REF!</f>
        <v>#REF!</v>
      </c>
      <c r="HGO1671" s="1" t="e">
        <f>#REF!</f>
        <v>#REF!</v>
      </c>
      <c r="HGP1671" s="1" t="e">
        <f>#REF!</f>
        <v>#REF!</v>
      </c>
      <c r="HGQ1671" s="1" t="e">
        <f>#REF!</f>
        <v>#REF!</v>
      </c>
      <c r="HGR1671" s="1" t="e">
        <f>#REF!</f>
        <v>#REF!</v>
      </c>
      <c r="HGS1671" s="1" t="e">
        <f>#REF!</f>
        <v>#REF!</v>
      </c>
      <c r="HGT1671" s="1" t="e">
        <f>#REF!</f>
        <v>#REF!</v>
      </c>
      <c r="HGU1671" s="1" t="e">
        <f>#REF!</f>
        <v>#REF!</v>
      </c>
      <c r="HGV1671" s="1" t="e">
        <f>#REF!</f>
        <v>#REF!</v>
      </c>
      <c r="HGW1671" s="1" t="e">
        <f>#REF!</f>
        <v>#REF!</v>
      </c>
      <c r="HGX1671" s="1" t="e">
        <f>#REF!</f>
        <v>#REF!</v>
      </c>
      <c r="HGY1671" s="1" t="e">
        <f>#REF!</f>
        <v>#REF!</v>
      </c>
      <c r="HGZ1671" s="1" t="e">
        <f>#REF!</f>
        <v>#REF!</v>
      </c>
      <c r="HHA1671" s="1" t="e">
        <f>#REF!</f>
        <v>#REF!</v>
      </c>
      <c r="HHB1671" s="1" t="e">
        <f>#REF!</f>
        <v>#REF!</v>
      </c>
      <c r="HHC1671" s="1" t="e">
        <f>#REF!</f>
        <v>#REF!</v>
      </c>
      <c r="HHD1671" s="1" t="e">
        <f>#REF!</f>
        <v>#REF!</v>
      </c>
      <c r="HHE1671" s="1" t="e">
        <f>#REF!</f>
        <v>#REF!</v>
      </c>
      <c r="HHF1671" s="1" t="e">
        <f>#REF!</f>
        <v>#REF!</v>
      </c>
      <c r="HHG1671" s="1" t="e">
        <f>#REF!</f>
        <v>#REF!</v>
      </c>
      <c r="HHH1671" s="1" t="e">
        <f>#REF!</f>
        <v>#REF!</v>
      </c>
      <c r="HHI1671" s="1" t="e">
        <f>#REF!</f>
        <v>#REF!</v>
      </c>
      <c r="HHJ1671" s="1" t="e">
        <f>#REF!</f>
        <v>#REF!</v>
      </c>
      <c r="HHK1671" s="1" t="e">
        <f>#REF!</f>
        <v>#REF!</v>
      </c>
      <c r="HHL1671" s="1" t="e">
        <f>#REF!</f>
        <v>#REF!</v>
      </c>
      <c r="HHM1671" s="1" t="e">
        <f>#REF!</f>
        <v>#REF!</v>
      </c>
      <c r="HHN1671" s="1" t="e">
        <f>#REF!</f>
        <v>#REF!</v>
      </c>
      <c r="HHO1671" s="1" t="e">
        <f>#REF!</f>
        <v>#REF!</v>
      </c>
      <c r="HHP1671" s="1" t="e">
        <f>#REF!</f>
        <v>#REF!</v>
      </c>
      <c r="HHQ1671" s="1" t="e">
        <f>#REF!</f>
        <v>#REF!</v>
      </c>
      <c r="HHR1671" s="1" t="e">
        <f>#REF!</f>
        <v>#REF!</v>
      </c>
      <c r="HHS1671" s="1" t="e">
        <f>#REF!</f>
        <v>#REF!</v>
      </c>
      <c r="HHT1671" s="1" t="e">
        <f>#REF!</f>
        <v>#REF!</v>
      </c>
      <c r="HHU1671" s="1" t="e">
        <f>#REF!</f>
        <v>#REF!</v>
      </c>
      <c r="HHV1671" s="1" t="e">
        <f>#REF!</f>
        <v>#REF!</v>
      </c>
      <c r="HHW1671" s="1" t="e">
        <f>#REF!</f>
        <v>#REF!</v>
      </c>
      <c r="HHX1671" s="1" t="e">
        <f>#REF!</f>
        <v>#REF!</v>
      </c>
      <c r="HHY1671" s="1" t="e">
        <f>#REF!</f>
        <v>#REF!</v>
      </c>
      <c r="HHZ1671" s="1" t="e">
        <f>#REF!</f>
        <v>#REF!</v>
      </c>
      <c r="HIA1671" s="1" t="e">
        <f>#REF!</f>
        <v>#REF!</v>
      </c>
      <c r="HIB1671" s="1" t="e">
        <f>#REF!</f>
        <v>#REF!</v>
      </c>
      <c r="HIC1671" s="1" t="e">
        <f>#REF!</f>
        <v>#REF!</v>
      </c>
      <c r="HID1671" s="1" t="e">
        <f>#REF!</f>
        <v>#REF!</v>
      </c>
      <c r="HIE1671" s="1" t="e">
        <f>#REF!</f>
        <v>#REF!</v>
      </c>
      <c r="HIF1671" s="1" t="e">
        <f>#REF!</f>
        <v>#REF!</v>
      </c>
      <c r="HIG1671" s="1" t="e">
        <f>#REF!</f>
        <v>#REF!</v>
      </c>
      <c r="HIH1671" s="1" t="e">
        <f>#REF!</f>
        <v>#REF!</v>
      </c>
      <c r="HII1671" s="1" t="e">
        <f>#REF!</f>
        <v>#REF!</v>
      </c>
      <c r="HIJ1671" s="1" t="e">
        <f>#REF!</f>
        <v>#REF!</v>
      </c>
      <c r="HIK1671" s="1" t="e">
        <f>#REF!</f>
        <v>#REF!</v>
      </c>
      <c r="HIL1671" s="1" t="e">
        <f>#REF!</f>
        <v>#REF!</v>
      </c>
      <c r="HIM1671" s="1" t="e">
        <f>#REF!</f>
        <v>#REF!</v>
      </c>
      <c r="HIN1671" s="1" t="e">
        <f>#REF!</f>
        <v>#REF!</v>
      </c>
      <c r="HIO1671" s="1" t="e">
        <f>#REF!</f>
        <v>#REF!</v>
      </c>
      <c r="HIP1671" s="1" t="e">
        <f>#REF!</f>
        <v>#REF!</v>
      </c>
      <c r="HIQ1671" s="1" t="e">
        <f>#REF!</f>
        <v>#REF!</v>
      </c>
      <c r="HIR1671" s="1" t="e">
        <f>#REF!</f>
        <v>#REF!</v>
      </c>
      <c r="HIS1671" s="1" t="e">
        <f>#REF!</f>
        <v>#REF!</v>
      </c>
      <c r="HIT1671" s="1" t="e">
        <f>#REF!</f>
        <v>#REF!</v>
      </c>
      <c r="HIU1671" s="1" t="e">
        <f>#REF!</f>
        <v>#REF!</v>
      </c>
      <c r="HIV1671" s="1" t="e">
        <f>#REF!</f>
        <v>#REF!</v>
      </c>
      <c r="HIW1671" s="1" t="e">
        <f>#REF!</f>
        <v>#REF!</v>
      </c>
      <c r="HIX1671" s="1" t="e">
        <f>#REF!</f>
        <v>#REF!</v>
      </c>
      <c r="HIY1671" s="1" t="e">
        <f>#REF!</f>
        <v>#REF!</v>
      </c>
      <c r="HIZ1671" s="1" t="e">
        <f>#REF!</f>
        <v>#REF!</v>
      </c>
      <c r="HJA1671" s="1" t="e">
        <f>#REF!</f>
        <v>#REF!</v>
      </c>
      <c r="HJB1671" s="1" t="e">
        <f>#REF!</f>
        <v>#REF!</v>
      </c>
      <c r="HJC1671" s="1" t="e">
        <f>#REF!</f>
        <v>#REF!</v>
      </c>
      <c r="HJD1671" s="1" t="e">
        <f>#REF!</f>
        <v>#REF!</v>
      </c>
      <c r="HJE1671" s="1" t="e">
        <f>#REF!</f>
        <v>#REF!</v>
      </c>
      <c r="HJF1671" s="1" t="e">
        <f>#REF!</f>
        <v>#REF!</v>
      </c>
      <c r="HJG1671" s="1" t="e">
        <f>#REF!</f>
        <v>#REF!</v>
      </c>
      <c r="HJH1671" s="1" t="e">
        <f>#REF!</f>
        <v>#REF!</v>
      </c>
      <c r="HJI1671" s="1" t="e">
        <f>#REF!</f>
        <v>#REF!</v>
      </c>
      <c r="HJJ1671" s="1" t="e">
        <f>#REF!</f>
        <v>#REF!</v>
      </c>
      <c r="HJK1671" s="1" t="e">
        <f>#REF!</f>
        <v>#REF!</v>
      </c>
      <c r="HJL1671" s="1" t="e">
        <f>#REF!</f>
        <v>#REF!</v>
      </c>
      <c r="HJM1671" s="1" t="e">
        <f>#REF!</f>
        <v>#REF!</v>
      </c>
      <c r="HJN1671" s="1" t="e">
        <f>#REF!</f>
        <v>#REF!</v>
      </c>
      <c r="HJO1671" s="1" t="e">
        <f>#REF!</f>
        <v>#REF!</v>
      </c>
      <c r="HJP1671" s="1" t="e">
        <f>#REF!</f>
        <v>#REF!</v>
      </c>
      <c r="HJQ1671" s="1" t="e">
        <f>#REF!</f>
        <v>#REF!</v>
      </c>
      <c r="HJR1671" s="1" t="e">
        <f>#REF!</f>
        <v>#REF!</v>
      </c>
      <c r="HJS1671" s="1" t="e">
        <f>#REF!</f>
        <v>#REF!</v>
      </c>
      <c r="HJT1671" s="1" t="e">
        <f>#REF!</f>
        <v>#REF!</v>
      </c>
      <c r="HJU1671" s="1" t="e">
        <f>#REF!</f>
        <v>#REF!</v>
      </c>
      <c r="HJV1671" s="1" t="e">
        <f>#REF!</f>
        <v>#REF!</v>
      </c>
      <c r="HJW1671" s="1" t="e">
        <f>#REF!</f>
        <v>#REF!</v>
      </c>
      <c r="HJX1671" s="1" t="e">
        <f>#REF!</f>
        <v>#REF!</v>
      </c>
      <c r="HJY1671" s="1" t="e">
        <f>#REF!</f>
        <v>#REF!</v>
      </c>
      <c r="HJZ1671" s="1" t="e">
        <f>#REF!</f>
        <v>#REF!</v>
      </c>
      <c r="HKA1671" s="1" t="e">
        <f>#REF!</f>
        <v>#REF!</v>
      </c>
      <c r="HKB1671" s="1" t="e">
        <f>#REF!</f>
        <v>#REF!</v>
      </c>
      <c r="HKC1671" s="1" t="e">
        <f>#REF!</f>
        <v>#REF!</v>
      </c>
      <c r="HKD1671" s="1" t="e">
        <f>#REF!</f>
        <v>#REF!</v>
      </c>
      <c r="HKE1671" s="1" t="e">
        <f>#REF!</f>
        <v>#REF!</v>
      </c>
      <c r="HKF1671" s="1" t="e">
        <f>#REF!</f>
        <v>#REF!</v>
      </c>
      <c r="HKG1671" s="1" t="e">
        <f>#REF!</f>
        <v>#REF!</v>
      </c>
      <c r="HKH1671" s="1" t="e">
        <f>#REF!</f>
        <v>#REF!</v>
      </c>
      <c r="HKI1671" s="1" t="e">
        <f>#REF!</f>
        <v>#REF!</v>
      </c>
      <c r="HKJ1671" s="1" t="e">
        <f>#REF!</f>
        <v>#REF!</v>
      </c>
      <c r="HKK1671" s="1" t="e">
        <f>#REF!</f>
        <v>#REF!</v>
      </c>
      <c r="HKL1671" s="1" t="e">
        <f>#REF!</f>
        <v>#REF!</v>
      </c>
      <c r="HKM1671" s="1" t="e">
        <f>#REF!</f>
        <v>#REF!</v>
      </c>
      <c r="HKN1671" s="1" t="e">
        <f>#REF!</f>
        <v>#REF!</v>
      </c>
      <c r="HKO1671" s="1" t="e">
        <f>#REF!</f>
        <v>#REF!</v>
      </c>
      <c r="HKP1671" s="1" t="e">
        <f>#REF!</f>
        <v>#REF!</v>
      </c>
      <c r="HKQ1671" s="1" t="e">
        <f>#REF!</f>
        <v>#REF!</v>
      </c>
      <c r="HKR1671" s="1" t="e">
        <f>#REF!</f>
        <v>#REF!</v>
      </c>
      <c r="HKS1671" s="1" t="e">
        <f>#REF!</f>
        <v>#REF!</v>
      </c>
      <c r="HKT1671" s="1" t="e">
        <f>#REF!</f>
        <v>#REF!</v>
      </c>
      <c r="HKU1671" s="1" t="e">
        <f>#REF!</f>
        <v>#REF!</v>
      </c>
      <c r="HKV1671" s="1" t="e">
        <f>#REF!</f>
        <v>#REF!</v>
      </c>
      <c r="HKW1671" s="1" t="e">
        <f>#REF!</f>
        <v>#REF!</v>
      </c>
      <c r="HKX1671" s="1" t="e">
        <f>#REF!</f>
        <v>#REF!</v>
      </c>
      <c r="HKY1671" s="1" t="e">
        <f>#REF!</f>
        <v>#REF!</v>
      </c>
      <c r="HKZ1671" s="1" t="e">
        <f>#REF!</f>
        <v>#REF!</v>
      </c>
      <c r="HLA1671" s="1" t="e">
        <f>#REF!</f>
        <v>#REF!</v>
      </c>
      <c r="HLB1671" s="1" t="e">
        <f>#REF!</f>
        <v>#REF!</v>
      </c>
      <c r="HLC1671" s="1" t="e">
        <f>#REF!</f>
        <v>#REF!</v>
      </c>
      <c r="HLD1671" s="1" t="e">
        <f>#REF!</f>
        <v>#REF!</v>
      </c>
      <c r="HLE1671" s="1" t="e">
        <f>#REF!</f>
        <v>#REF!</v>
      </c>
      <c r="HLF1671" s="1" t="e">
        <f>#REF!</f>
        <v>#REF!</v>
      </c>
      <c r="HLG1671" s="1" t="e">
        <f>#REF!</f>
        <v>#REF!</v>
      </c>
      <c r="HLH1671" s="1" t="e">
        <f>#REF!</f>
        <v>#REF!</v>
      </c>
      <c r="HLI1671" s="1" t="e">
        <f>#REF!</f>
        <v>#REF!</v>
      </c>
      <c r="HLJ1671" s="1" t="e">
        <f>#REF!</f>
        <v>#REF!</v>
      </c>
      <c r="HLK1671" s="1" t="e">
        <f>#REF!</f>
        <v>#REF!</v>
      </c>
      <c r="HLL1671" s="1" t="e">
        <f>#REF!</f>
        <v>#REF!</v>
      </c>
      <c r="HLM1671" s="1" t="e">
        <f>#REF!</f>
        <v>#REF!</v>
      </c>
      <c r="HLN1671" s="1" t="e">
        <f>#REF!</f>
        <v>#REF!</v>
      </c>
      <c r="HLO1671" s="1" t="e">
        <f>#REF!</f>
        <v>#REF!</v>
      </c>
      <c r="HLP1671" s="1" t="e">
        <f>#REF!</f>
        <v>#REF!</v>
      </c>
      <c r="HLQ1671" s="1" t="e">
        <f>#REF!</f>
        <v>#REF!</v>
      </c>
      <c r="HLR1671" s="1" t="e">
        <f>#REF!</f>
        <v>#REF!</v>
      </c>
      <c r="HLS1671" s="1" t="e">
        <f>#REF!</f>
        <v>#REF!</v>
      </c>
      <c r="HLT1671" s="1" t="e">
        <f>#REF!</f>
        <v>#REF!</v>
      </c>
      <c r="HLU1671" s="1" t="e">
        <f>#REF!</f>
        <v>#REF!</v>
      </c>
      <c r="HLV1671" s="1" t="e">
        <f>#REF!</f>
        <v>#REF!</v>
      </c>
      <c r="HLW1671" s="1" t="e">
        <f>#REF!</f>
        <v>#REF!</v>
      </c>
      <c r="HLX1671" s="1" t="e">
        <f>#REF!</f>
        <v>#REF!</v>
      </c>
      <c r="HLY1671" s="1" t="e">
        <f>#REF!</f>
        <v>#REF!</v>
      </c>
      <c r="HLZ1671" s="1" t="e">
        <f>#REF!</f>
        <v>#REF!</v>
      </c>
      <c r="HMA1671" s="1" t="e">
        <f>#REF!</f>
        <v>#REF!</v>
      </c>
      <c r="HMB1671" s="1" t="e">
        <f>#REF!</f>
        <v>#REF!</v>
      </c>
      <c r="HMC1671" s="1" t="e">
        <f>#REF!</f>
        <v>#REF!</v>
      </c>
      <c r="HMD1671" s="1" t="e">
        <f>#REF!</f>
        <v>#REF!</v>
      </c>
      <c r="HME1671" s="1" t="e">
        <f>#REF!</f>
        <v>#REF!</v>
      </c>
      <c r="HMF1671" s="1" t="e">
        <f>#REF!</f>
        <v>#REF!</v>
      </c>
      <c r="HMG1671" s="1" t="e">
        <f>#REF!</f>
        <v>#REF!</v>
      </c>
      <c r="HMH1671" s="1" t="e">
        <f>#REF!</f>
        <v>#REF!</v>
      </c>
      <c r="HMI1671" s="1" t="e">
        <f>#REF!</f>
        <v>#REF!</v>
      </c>
      <c r="HMJ1671" s="1" t="e">
        <f>#REF!</f>
        <v>#REF!</v>
      </c>
      <c r="HMK1671" s="1" t="e">
        <f>#REF!</f>
        <v>#REF!</v>
      </c>
      <c r="HML1671" s="1" t="e">
        <f>#REF!</f>
        <v>#REF!</v>
      </c>
      <c r="HMM1671" s="1" t="e">
        <f>#REF!</f>
        <v>#REF!</v>
      </c>
      <c r="HMN1671" s="1" t="e">
        <f>#REF!</f>
        <v>#REF!</v>
      </c>
      <c r="HMO1671" s="1" t="e">
        <f>#REF!</f>
        <v>#REF!</v>
      </c>
      <c r="HMP1671" s="1" t="e">
        <f>#REF!</f>
        <v>#REF!</v>
      </c>
      <c r="HMQ1671" s="1" t="e">
        <f>#REF!</f>
        <v>#REF!</v>
      </c>
      <c r="HMR1671" s="1" t="e">
        <f>#REF!</f>
        <v>#REF!</v>
      </c>
      <c r="HMS1671" s="1" t="e">
        <f>#REF!</f>
        <v>#REF!</v>
      </c>
      <c r="HMT1671" s="1" t="e">
        <f>#REF!</f>
        <v>#REF!</v>
      </c>
      <c r="HMU1671" s="1" t="e">
        <f>#REF!</f>
        <v>#REF!</v>
      </c>
      <c r="HMV1671" s="1" t="e">
        <f>#REF!</f>
        <v>#REF!</v>
      </c>
      <c r="HMW1671" s="1" t="e">
        <f>#REF!</f>
        <v>#REF!</v>
      </c>
      <c r="HMX1671" s="1" t="e">
        <f>#REF!</f>
        <v>#REF!</v>
      </c>
      <c r="HMY1671" s="1" t="e">
        <f>#REF!</f>
        <v>#REF!</v>
      </c>
      <c r="HMZ1671" s="1" t="e">
        <f>#REF!</f>
        <v>#REF!</v>
      </c>
      <c r="HNA1671" s="1" t="e">
        <f>#REF!</f>
        <v>#REF!</v>
      </c>
      <c r="HNB1671" s="1" t="e">
        <f>#REF!</f>
        <v>#REF!</v>
      </c>
      <c r="HNC1671" s="1" t="e">
        <f>#REF!</f>
        <v>#REF!</v>
      </c>
      <c r="HND1671" s="1" t="e">
        <f>#REF!</f>
        <v>#REF!</v>
      </c>
      <c r="HNE1671" s="1" t="e">
        <f>#REF!</f>
        <v>#REF!</v>
      </c>
      <c r="HNF1671" s="1" t="e">
        <f>#REF!</f>
        <v>#REF!</v>
      </c>
      <c r="HNG1671" s="1" t="e">
        <f>#REF!</f>
        <v>#REF!</v>
      </c>
      <c r="HNH1671" s="1" t="e">
        <f>#REF!</f>
        <v>#REF!</v>
      </c>
      <c r="HNI1671" s="1" t="e">
        <f>#REF!</f>
        <v>#REF!</v>
      </c>
      <c r="HNJ1671" s="1" t="e">
        <f>#REF!</f>
        <v>#REF!</v>
      </c>
      <c r="HNK1671" s="1" t="e">
        <f>#REF!</f>
        <v>#REF!</v>
      </c>
      <c r="HNL1671" s="1" t="e">
        <f>#REF!</f>
        <v>#REF!</v>
      </c>
      <c r="HNM1671" s="1" t="e">
        <f>#REF!</f>
        <v>#REF!</v>
      </c>
      <c r="HNN1671" s="1" t="e">
        <f>#REF!</f>
        <v>#REF!</v>
      </c>
      <c r="HNO1671" s="1" t="e">
        <f>#REF!</f>
        <v>#REF!</v>
      </c>
      <c r="HNP1671" s="1" t="e">
        <f>#REF!</f>
        <v>#REF!</v>
      </c>
      <c r="HNQ1671" s="1" t="e">
        <f>#REF!</f>
        <v>#REF!</v>
      </c>
      <c r="HNR1671" s="1" t="e">
        <f>#REF!</f>
        <v>#REF!</v>
      </c>
      <c r="HNS1671" s="1" t="e">
        <f>#REF!</f>
        <v>#REF!</v>
      </c>
      <c r="HNT1671" s="1" t="e">
        <f>#REF!</f>
        <v>#REF!</v>
      </c>
      <c r="HNU1671" s="1" t="e">
        <f>#REF!</f>
        <v>#REF!</v>
      </c>
      <c r="HNV1671" s="1" t="e">
        <f>#REF!</f>
        <v>#REF!</v>
      </c>
      <c r="HNW1671" s="1" t="e">
        <f>#REF!</f>
        <v>#REF!</v>
      </c>
      <c r="HNX1671" s="1" t="e">
        <f>#REF!</f>
        <v>#REF!</v>
      </c>
      <c r="HNY1671" s="1" t="e">
        <f>#REF!</f>
        <v>#REF!</v>
      </c>
      <c r="HNZ1671" s="1" t="e">
        <f>#REF!</f>
        <v>#REF!</v>
      </c>
      <c r="HOA1671" s="1" t="e">
        <f>#REF!</f>
        <v>#REF!</v>
      </c>
      <c r="HOB1671" s="1" t="e">
        <f>#REF!</f>
        <v>#REF!</v>
      </c>
      <c r="HOC1671" s="1" t="e">
        <f>#REF!</f>
        <v>#REF!</v>
      </c>
      <c r="HOD1671" s="1" t="e">
        <f>#REF!</f>
        <v>#REF!</v>
      </c>
      <c r="HOE1671" s="1" t="e">
        <f>#REF!</f>
        <v>#REF!</v>
      </c>
      <c r="HOF1671" s="1" t="e">
        <f>#REF!</f>
        <v>#REF!</v>
      </c>
      <c r="HOG1671" s="1" t="e">
        <f>#REF!</f>
        <v>#REF!</v>
      </c>
      <c r="HOH1671" s="1" t="e">
        <f>#REF!</f>
        <v>#REF!</v>
      </c>
      <c r="HOI1671" s="1" t="e">
        <f>#REF!</f>
        <v>#REF!</v>
      </c>
      <c r="HOJ1671" s="1" t="e">
        <f>#REF!</f>
        <v>#REF!</v>
      </c>
      <c r="HOK1671" s="1" t="e">
        <f>#REF!</f>
        <v>#REF!</v>
      </c>
      <c r="HOL1671" s="1" t="e">
        <f>#REF!</f>
        <v>#REF!</v>
      </c>
      <c r="HOM1671" s="1" t="e">
        <f>#REF!</f>
        <v>#REF!</v>
      </c>
      <c r="HON1671" s="1" t="e">
        <f>#REF!</f>
        <v>#REF!</v>
      </c>
      <c r="HOO1671" s="1" t="e">
        <f>#REF!</f>
        <v>#REF!</v>
      </c>
      <c r="HOP1671" s="1" t="e">
        <f>#REF!</f>
        <v>#REF!</v>
      </c>
      <c r="HOQ1671" s="1" t="e">
        <f>#REF!</f>
        <v>#REF!</v>
      </c>
      <c r="HOR1671" s="1" t="e">
        <f>#REF!</f>
        <v>#REF!</v>
      </c>
      <c r="HOS1671" s="1" t="e">
        <f>#REF!</f>
        <v>#REF!</v>
      </c>
      <c r="HOT1671" s="1" t="e">
        <f>#REF!</f>
        <v>#REF!</v>
      </c>
      <c r="HOU1671" s="1" t="e">
        <f>#REF!</f>
        <v>#REF!</v>
      </c>
      <c r="HOV1671" s="1" t="e">
        <f>#REF!</f>
        <v>#REF!</v>
      </c>
      <c r="HOW1671" s="1" t="e">
        <f>#REF!</f>
        <v>#REF!</v>
      </c>
      <c r="HOX1671" s="1" t="e">
        <f>#REF!</f>
        <v>#REF!</v>
      </c>
      <c r="HOY1671" s="1" t="e">
        <f>#REF!</f>
        <v>#REF!</v>
      </c>
      <c r="HOZ1671" s="1" t="e">
        <f>#REF!</f>
        <v>#REF!</v>
      </c>
      <c r="HPA1671" s="1" t="e">
        <f>#REF!</f>
        <v>#REF!</v>
      </c>
      <c r="HPB1671" s="1" t="e">
        <f>#REF!</f>
        <v>#REF!</v>
      </c>
      <c r="HPC1671" s="1" t="e">
        <f>#REF!</f>
        <v>#REF!</v>
      </c>
      <c r="HPD1671" s="1" t="e">
        <f>#REF!</f>
        <v>#REF!</v>
      </c>
      <c r="HPE1671" s="1" t="e">
        <f>#REF!</f>
        <v>#REF!</v>
      </c>
      <c r="HPF1671" s="1" t="e">
        <f>#REF!</f>
        <v>#REF!</v>
      </c>
      <c r="HPG1671" s="1" t="e">
        <f>#REF!</f>
        <v>#REF!</v>
      </c>
      <c r="HPH1671" s="1" t="e">
        <f>#REF!</f>
        <v>#REF!</v>
      </c>
      <c r="HPI1671" s="1" t="e">
        <f>#REF!</f>
        <v>#REF!</v>
      </c>
      <c r="HPJ1671" s="1" t="e">
        <f>#REF!</f>
        <v>#REF!</v>
      </c>
      <c r="HPK1671" s="1" t="e">
        <f>#REF!</f>
        <v>#REF!</v>
      </c>
      <c r="HPL1671" s="1" t="e">
        <f>#REF!</f>
        <v>#REF!</v>
      </c>
      <c r="HPM1671" s="1" t="e">
        <f>#REF!</f>
        <v>#REF!</v>
      </c>
      <c r="HPN1671" s="1" t="e">
        <f>#REF!</f>
        <v>#REF!</v>
      </c>
      <c r="HPO1671" s="1" t="e">
        <f>#REF!</f>
        <v>#REF!</v>
      </c>
      <c r="HPP1671" s="1" t="e">
        <f>#REF!</f>
        <v>#REF!</v>
      </c>
      <c r="HPQ1671" s="1" t="e">
        <f>#REF!</f>
        <v>#REF!</v>
      </c>
      <c r="HPR1671" s="1" t="e">
        <f>#REF!</f>
        <v>#REF!</v>
      </c>
      <c r="HPS1671" s="1" t="e">
        <f>#REF!</f>
        <v>#REF!</v>
      </c>
      <c r="HPT1671" s="1" t="e">
        <f>#REF!</f>
        <v>#REF!</v>
      </c>
      <c r="HPU1671" s="1" t="e">
        <f>#REF!</f>
        <v>#REF!</v>
      </c>
      <c r="HPV1671" s="1" t="e">
        <f>#REF!</f>
        <v>#REF!</v>
      </c>
      <c r="HPW1671" s="1" t="e">
        <f>#REF!</f>
        <v>#REF!</v>
      </c>
      <c r="HPX1671" s="1" t="e">
        <f>#REF!</f>
        <v>#REF!</v>
      </c>
      <c r="HPY1671" s="1" t="e">
        <f>#REF!</f>
        <v>#REF!</v>
      </c>
      <c r="HPZ1671" s="1" t="e">
        <f>#REF!</f>
        <v>#REF!</v>
      </c>
      <c r="HQA1671" s="1" t="e">
        <f>#REF!</f>
        <v>#REF!</v>
      </c>
      <c r="HQB1671" s="1" t="e">
        <f>#REF!</f>
        <v>#REF!</v>
      </c>
      <c r="HQC1671" s="1" t="e">
        <f>#REF!</f>
        <v>#REF!</v>
      </c>
      <c r="HQD1671" s="1" t="e">
        <f>#REF!</f>
        <v>#REF!</v>
      </c>
      <c r="HQE1671" s="1" t="e">
        <f>#REF!</f>
        <v>#REF!</v>
      </c>
      <c r="HQF1671" s="1" t="e">
        <f>#REF!</f>
        <v>#REF!</v>
      </c>
      <c r="HQG1671" s="1" t="e">
        <f>#REF!</f>
        <v>#REF!</v>
      </c>
      <c r="HQH1671" s="1" t="e">
        <f>#REF!</f>
        <v>#REF!</v>
      </c>
      <c r="HQI1671" s="1" t="e">
        <f>#REF!</f>
        <v>#REF!</v>
      </c>
      <c r="HQJ1671" s="1" t="e">
        <f>#REF!</f>
        <v>#REF!</v>
      </c>
      <c r="HQK1671" s="1" t="e">
        <f>#REF!</f>
        <v>#REF!</v>
      </c>
      <c r="HQL1671" s="1" t="e">
        <f>#REF!</f>
        <v>#REF!</v>
      </c>
      <c r="HQM1671" s="1" t="e">
        <f>#REF!</f>
        <v>#REF!</v>
      </c>
      <c r="HQN1671" s="1" t="e">
        <f>#REF!</f>
        <v>#REF!</v>
      </c>
      <c r="HQO1671" s="1" t="e">
        <f>#REF!</f>
        <v>#REF!</v>
      </c>
      <c r="HQP1671" s="1" t="e">
        <f>#REF!</f>
        <v>#REF!</v>
      </c>
      <c r="HQQ1671" s="1" t="e">
        <f>#REF!</f>
        <v>#REF!</v>
      </c>
      <c r="HQR1671" s="1" t="e">
        <f>#REF!</f>
        <v>#REF!</v>
      </c>
      <c r="HQS1671" s="1" t="e">
        <f>#REF!</f>
        <v>#REF!</v>
      </c>
      <c r="HQT1671" s="1" t="e">
        <f>#REF!</f>
        <v>#REF!</v>
      </c>
      <c r="HQU1671" s="1" t="e">
        <f>#REF!</f>
        <v>#REF!</v>
      </c>
      <c r="HQV1671" s="1" t="e">
        <f>#REF!</f>
        <v>#REF!</v>
      </c>
      <c r="HQW1671" s="1" t="e">
        <f>#REF!</f>
        <v>#REF!</v>
      </c>
      <c r="HQX1671" s="1" t="e">
        <f>#REF!</f>
        <v>#REF!</v>
      </c>
      <c r="HQY1671" s="1" t="e">
        <f>#REF!</f>
        <v>#REF!</v>
      </c>
      <c r="HQZ1671" s="1" t="e">
        <f>#REF!</f>
        <v>#REF!</v>
      </c>
      <c r="HRA1671" s="1" t="e">
        <f>#REF!</f>
        <v>#REF!</v>
      </c>
      <c r="HRB1671" s="1" t="e">
        <f>#REF!</f>
        <v>#REF!</v>
      </c>
      <c r="HRC1671" s="1" t="e">
        <f>#REF!</f>
        <v>#REF!</v>
      </c>
      <c r="HRD1671" s="1" t="e">
        <f>#REF!</f>
        <v>#REF!</v>
      </c>
      <c r="HRE1671" s="1" t="e">
        <f>#REF!</f>
        <v>#REF!</v>
      </c>
      <c r="HRF1671" s="1" t="e">
        <f>#REF!</f>
        <v>#REF!</v>
      </c>
      <c r="HRG1671" s="1" t="e">
        <f>#REF!</f>
        <v>#REF!</v>
      </c>
      <c r="HRH1671" s="1" t="e">
        <f>#REF!</f>
        <v>#REF!</v>
      </c>
      <c r="HRI1671" s="1" t="e">
        <f>#REF!</f>
        <v>#REF!</v>
      </c>
      <c r="HRJ1671" s="1" t="e">
        <f>#REF!</f>
        <v>#REF!</v>
      </c>
      <c r="HRK1671" s="1" t="e">
        <f>#REF!</f>
        <v>#REF!</v>
      </c>
      <c r="HRL1671" s="1" t="e">
        <f>#REF!</f>
        <v>#REF!</v>
      </c>
      <c r="HRM1671" s="1" t="e">
        <f>#REF!</f>
        <v>#REF!</v>
      </c>
      <c r="HRN1671" s="1" t="e">
        <f>#REF!</f>
        <v>#REF!</v>
      </c>
      <c r="HRO1671" s="1" t="e">
        <f>#REF!</f>
        <v>#REF!</v>
      </c>
      <c r="HRP1671" s="1" t="e">
        <f>#REF!</f>
        <v>#REF!</v>
      </c>
      <c r="HRQ1671" s="1" t="e">
        <f>#REF!</f>
        <v>#REF!</v>
      </c>
      <c r="HRR1671" s="1" t="e">
        <f>#REF!</f>
        <v>#REF!</v>
      </c>
      <c r="HRS1671" s="1" t="e">
        <f>#REF!</f>
        <v>#REF!</v>
      </c>
      <c r="HRT1671" s="1" t="e">
        <f>#REF!</f>
        <v>#REF!</v>
      </c>
      <c r="HRU1671" s="1" t="e">
        <f>#REF!</f>
        <v>#REF!</v>
      </c>
      <c r="HRV1671" s="1" t="e">
        <f>#REF!</f>
        <v>#REF!</v>
      </c>
      <c r="HRW1671" s="1" t="e">
        <f>#REF!</f>
        <v>#REF!</v>
      </c>
      <c r="HRX1671" s="1" t="e">
        <f>#REF!</f>
        <v>#REF!</v>
      </c>
      <c r="HRY1671" s="1" t="e">
        <f>#REF!</f>
        <v>#REF!</v>
      </c>
      <c r="HRZ1671" s="1" t="e">
        <f>#REF!</f>
        <v>#REF!</v>
      </c>
      <c r="HSA1671" s="1" t="e">
        <f>#REF!</f>
        <v>#REF!</v>
      </c>
      <c r="HSB1671" s="1" t="e">
        <f>#REF!</f>
        <v>#REF!</v>
      </c>
      <c r="HSC1671" s="1" t="e">
        <f>#REF!</f>
        <v>#REF!</v>
      </c>
      <c r="HSD1671" s="1" t="e">
        <f>#REF!</f>
        <v>#REF!</v>
      </c>
      <c r="HSE1671" s="1" t="e">
        <f>#REF!</f>
        <v>#REF!</v>
      </c>
      <c r="HSF1671" s="1" t="e">
        <f>#REF!</f>
        <v>#REF!</v>
      </c>
      <c r="HSG1671" s="1" t="e">
        <f>#REF!</f>
        <v>#REF!</v>
      </c>
      <c r="HSH1671" s="1" t="e">
        <f>#REF!</f>
        <v>#REF!</v>
      </c>
      <c r="HSI1671" s="1" t="e">
        <f>#REF!</f>
        <v>#REF!</v>
      </c>
      <c r="HSJ1671" s="1" t="e">
        <f>#REF!</f>
        <v>#REF!</v>
      </c>
      <c r="HSK1671" s="1" t="e">
        <f>#REF!</f>
        <v>#REF!</v>
      </c>
      <c r="HSL1671" s="1" t="e">
        <f>#REF!</f>
        <v>#REF!</v>
      </c>
      <c r="HSM1671" s="1" t="e">
        <f>#REF!</f>
        <v>#REF!</v>
      </c>
      <c r="HSN1671" s="1" t="e">
        <f>#REF!</f>
        <v>#REF!</v>
      </c>
      <c r="HSO1671" s="1" t="e">
        <f>#REF!</f>
        <v>#REF!</v>
      </c>
      <c r="HSP1671" s="1" t="e">
        <f>#REF!</f>
        <v>#REF!</v>
      </c>
      <c r="HSQ1671" s="1" t="e">
        <f>#REF!</f>
        <v>#REF!</v>
      </c>
      <c r="HSR1671" s="1" t="e">
        <f>#REF!</f>
        <v>#REF!</v>
      </c>
      <c r="HSS1671" s="1" t="e">
        <f>#REF!</f>
        <v>#REF!</v>
      </c>
      <c r="HST1671" s="1" t="e">
        <f>#REF!</f>
        <v>#REF!</v>
      </c>
      <c r="HSU1671" s="1" t="e">
        <f>#REF!</f>
        <v>#REF!</v>
      </c>
      <c r="HSV1671" s="1" t="e">
        <f>#REF!</f>
        <v>#REF!</v>
      </c>
      <c r="HSW1671" s="1" t="e">
        <f>#REF!</f>
        <v>#REF!</v>
      </c>
      <c r="HSX1671" s="1" t="e">
        <f>#REF!</f>
        <v>#REF!</v>
      </c>
      <c r="HSY1671" s="1" t="e">
        <f>#REF!</f>
        <v>#REF!</v>
      </c>
      <c r="HSZ1671" s="1" t="e">
        <f>#REF!</f>
        <v>#REF!</v>
      </c>
      <c r="HTA1671" s="1" t="e">
        <f>#REF!</f>
        <v>#REF!</v>
      </c>
      <c r="HTB1671" s="1" t="e">
        <f>#REF!</f>
        <v>#REF!</v>
      </c>
      <c r="HTC1671" s="1" t="e">
        <f>#REF!</f>
        <v>#REF!</v>
      </c>
      <c r="HTD1671" s="1" t="e">
        <f>#REF!</f>
        <v>#REF!</v>
      </c>
      <c r="HTE1671" s="1" t="e">
        <f>#REF!</f>
        <v>#REF!</v>
      </c>
      <c r="HTF1671" s="1" t="e">
        <f>#REF!</f>
        <v>#REF!</v>
      </c>
      <c r="HTG1671" s="1" t="e">
        <f>#REF!</f>
        <v>#REF!</v>
      </c>
      <c r="HTH1671" s="1" t="e">
        <f>#REF!</f>
        <v>#REF!</v>
      </c>
      <c r="HTI1671" s="1" t="e">
        <f>#REF!</f>
        <v>#REF!</v>
      </c>
      <c r="HTJ1671" s="1" t="e">
        <f>#REF!</f>
        <v>#REF!</v>
      </c>
      <c r="HTK1671" s="1" t="e">
        <f>#REF!</f>
        <v>#REF!</v>
      </c>
      <c r="HTL1671" s="1" t="e">
        <f>#REF!</f>
        <v>#REF!</v>
      </c>
      <c r="HTM1671" s="1" t="e">
        <f>#REF!</f>
        <v>#REF!</v>
      </c>
      <c r="HTN1671" s="1" t="e">
        <f>#REF!</f>
        <v>#REF!</v>
      </c>
      <c r="HTO1671" s="1" t="e">
        <f>#REF!</f>
        <v>#REF!</v>
      </c>
      <c r="HTP1671" s="1" t="e">
        <f>#REF!</f>
        <v>#REF!</v>
      </c>
      <c r="HTQ1671" s="1" t="e">
        <f>#REF!</f>
        <v>#REF!</v>
      </c>
      <c r="HTR1671" s="1" t="e">
        <f>#REF!</f>
        <v>#REF!</v>
      </c>
      <c r="HTS1671" s="1" t="e">
        <f>#REF!</f>
        <v>#REF!</v>
      </c>
      <c r="HTT1671" s="1" t="e">
        <f>#REF!</f>
        <v>#REF!</v>
      </c>
      <c r="HTU1671" s="1" t="e">
        <f>#REF!</f>
        <v>#REF!</v>
      </c>
      <c r="HTV1671" s="1" t="e">
        <f>#REF!</f>
        <v>#REF!</v>
      </c>
      <c r="HTW1671" s="1" t="e">
        <f>#REF!</f>
        <v>#REF!</v>
      </c>
      <c r="HTX1671" s="1" t="e">
        <f>#REF!</f>
        <v>#REF!</v>
      </c>
      <c r="HTY1671" s="1" t="e">
        <f>#REF!</f>
        <v>#REF!</v>
      </c>
      <c r="HTZ1671" s="1" t="e">
        <f>#REF!</f>
        <v>#REF!</v>
      </c>
      <c r="HUA1671" s="1" t="e">
        <f>#REF!</f>
        <v>#REF!</v>
      </c>
      <c r="HUB1671" s="1" t="e">
        <f>#REF!</f>
        <v>#REF!</v>
      </c>
      <c r="HUC1671" s="1" t="e">
        <f>#REF!</f>
        <v>#REF!</v>
      </c>
      <c r="HUD1671" s="1" t="e">
        <f>#REF!</f>
        <v>#REF!</v>
      </c>
      <c r="HUE1671" s="1" t="e">
        <f>#REF!</f>
        <v>#REF!</v>
      </c>
      <c r="HUF1671" s="1" t="e">
        <f>#REF!</f>
        <v>#REF!</v>
      </c>
      <c r="HUG1671" s="1" t="e">
        <f>#REF!</f>
        <v>#REF!</v>
      </c>
      <c r="HUH1671" s="1" t="e">
        <f>#REF!</f>
        <v>#REF!</v>
      </c>
      <c r="HUI1671" s="1" t="e">
        <f>#REF!</f>
        <v>#REF!</v>
      </c>
      <c r="HUJ1671" s="1" t="e">
        <f>#REF!</f>
        <v>#REF!</v>
      </c>
      <c r="HUK1671" s="1" t="e">
        <f>#REF!</f>
        <v>#REF!</v>
      </c>
      <c r="HUL1671" s="1" t="e">
        <f>#REF!</f>
        <v>#REF!</v>
      </c>
      <c r="HUM1671" s="1" t="e">
        <f>#REF!</f>
        <v>#REF!</v>
      </c>
      <c r="HUN1671" s="1" t="e">
        <f>#REF!</f>
        <v>#REF!</v>
      </c>
      <c r="HUO1671" s="1" t="e">
        <f>#REF!</f>
        <v>#REF!</v>
      </c>
      <c r="HUP1671" s="1" t="e">
        <f>#REF!</f>
        <v>#REF!</v>
      </c>
      <c r="HUQ1671" s="1" t="e">
        <f>#REF!</f>
        <v>#REF!</v>
      </c>
      <c r="HUR1671" s="1" t="e">
        <f>#REF!</f>
        <v>#REF!</v>
      </c>
      <c r="HUS1671" s="1" t="e">
        <f>#REF!</f>
        <v>#REF!</v>
      </c>
      <c r="HUT1671" s="1" t="e">
        <f>#REF!</f>
        <v>#REF!</v>
      </c>
      <c r="HUU1671" s="1" t="e">
        <f>#REF!</f>
        <v>#REF!</v>
      </c>
      <c r="HUV1671" s="1" t="e">
        <f>#REF!</f>
        <v>#REF!</v>
      </c>
      <c r="HUW1671" s="1" t="e">
        <f>#REF!</f>
        <v>#REF!</v>
      </c>
      <c r="HUX1671" s="1" t="e">
        <f>#REF!</f>
        <v>#REF!</v>
      </c>
      <c r="HUY1671" s="1" t="e">
        <f>#REF!</f>
        <v>#REF!</v>
      </c>
      <c r="HUZ1671" s="1" t="e">
        <f>#REF!</f>
        <v>#REF!</v>
      </c>
      <c r="HVA1671" s="1" t="e">
        <f>#REF!</f>
        <v>#REF!</v>
      </c>
      <c r="HVB1671" s="1" t="e">
        <f>#REF!</f>
        <v>#REF!</v>
      </c>
      <c r="HVC1671" s="1" t="e">
        <f>#REF!</f>
        <v>#REF!</v>
      </c>
      <c r="HVD1671" s="1" t="e">
        <f>#REF!</f>
        <v>#REF!</v>
      </c>
      <c r="HVE1671" s="1" t="e">
        <f>#REF!</f>
        <v>#REF!</v>
      </c>
      <c r="HVF1671" s="1" t="e">
        <f>#REF!</f>
        <v>#REF!</v>
      </c>
      <c r="HVG1671" s="1" t="e">
        <f>#REF!</f>
        <v>#REF!</v>
      </c>
      <c r="HVH1671" s="1" t="e">
        <f>#REF!</f>
        <v>#REF!</v>
      </c>
      <c r="HVI1671" s="1" t="e">
        <f>#REF!</f>
        <v>#REF!</v>
      </c>
      <c r="HVJ1671" s="1" t="e">
        <f>#REF!</f>
        <v>#REF!</v>
      </c>
      <c r="HVK1671" s="1" t="e">
        <f>#REF!</f>
        <v>#REF!</v>
      </c>
      <c r="HVL1671" s="1" t="e">
        <f>#REF!</f>
        <v>#REF!</v>
      </c>
      <c r="HVM1671" s="1" t="e">
        <f>#REF!</f>
        <v>#REF!</v>
      </c>
      <c r="HVN1671" s="1" t="e">
        <f>#REF!</f>
        <v>#REF!</v>
      </c>
      <c r="HVO1671" s="1" t="e">
        <f>#REF!</f>
        <v>#REF!</v>
      </c>
      <c r="HVP1671" s="1" t="e">
        <f>#REF!</f>
        <v>#REF!</v>
      </c>
      <c r="HVQ1671" s="1" t="e">
        <f>#REF!</f>
        <v>#REF!</v>
      </c>
      <c r="HVR1671" s="1" t="e">
        <f>#REF!</f>
        <v>#REF!</v>
      </c>
      <c r="HVS1671" s="1" t="e">
        <f>#REF!</f>
        <v>#REF!</v>
      </c>
      <c r="HVT1671" s="1" t="e">
        <f>#REF!</f>
        <v>#REF!</v>
      </c>
      <c r="HVU1671" s="1" t="e">
        <f>#REF!</f>
        <v>#REF!</v>
      </c>
      <c r="HVV1671" s="1" t="e">
        <f>#REF!</f>
        <v>#REF!</v>
      </c>
      <c r="HVW1671" s="1" t="e">
        <f>#REF!</f>
        <v>#REF!</v>
      </c>
      <c r="HVX1671" s="1" t="e">
        <f>#REF!</f>
        <v>#REF!</v>
      </c>
      <c r="HVY1671" s="1" t="e">
        <f>#REF!</f>
        <v>#REF!</v>
      </c>
      <c r="HVZ1671" s="1" t="e">
        <f>#REF!</f>
        <v>#REF!</v>
      </c>
      <c r="HWA1671" s="1" t="e">
        <f>#REF!</f>
        <v>#REF!</v>
      </c>
      <c r="HWB1671" s="1" t="e">
        <f>#REF!</f>
        <v>#REF!</v>
      </c>
      <c r="HWC1671" s="1" t="e">
        <f>#REF!</f>
        <v>#REF!</v>
      </c>
      <c r="HWD1671" s="1" t="e">
        <f>#REF!</f>
        <v>#REF!</v>
      </c>
      <c r="HWE1671" s="1" t="e">
        <f>#REF!</f>
        <v>#REF!</v>
      </c>
      <c r="HWF1671" s="1" t="e">
        <f>#REF!</f>
        <v>#REF!</v>
      </c>
      <c r="HWG1671" s="1" t="e">
        <f>#REF!</f>
        <v>#REF!</v>
      </c>
      <c r="HWH1671" s="1" t="e">
        <f>#REF!</f>
        <v>#REF!</v>
      </c>
      <c r="HWI1671" s="1" t="e">
        <f>#REF!</f>
        <v>#REF!</v>
      </c>
      <c r="HWJ1671" s="1" t="e">
        <f>#REF!</f>
        <v>#REF!</v>
      </c>
      <c r="HWK1671" s="1" t="e">
        <f>#REF!</f>
        <v>#REF!</v>
      </c>
      <c r="HWL1671" s="1" t="e">
        <f>#REF!</f>
        <v>#REF!</v>
      </c>
      <c r="HWM1671" s="1" t="e">
        <f>#REF!</f>
        <v>#REF!</v>
      </c>
      <c r="HWN1671" s="1" t="e">
        <f>#REF!</f>
        <v>#REF!</v>
      </c>
      <c r="HWO1671" s="1" t="e">
        <f>#REF!</f>
        <v>#REF!</v>
      </c>
      <c r="HWP1671" s="1" t="e">
        <f>#REF!</f>
        <v>#REF!</v>
      </c>
      <c r="HWQ1671" s="1" t="e">
        <f>#REF!</f>
        <v>#REF!</v>
      </c>
      <c r="HWR1671" s="1" t="e">
        <f>#REF!</f>
        <v>#REF!</v>
      </c>
      <c r="HWS1671" s="1" t="e">
        <f>#REF!</f>
        <v>#REF!</v>
      </c>
      <c r="HWT1671" s="1" t="e">
        <f>#REF!</f>
        <v>#REF!</v>
      </c>
      <c r="HWU1671" s="1" t="e">
        <f>#REF!</f>
        <v>#REF!</v>
      </c>
      <c r="HWV1671" s="1" t="e">
        <f>#REF!</f>
        <v>#REF!</v>
      </c>
      <c r="HWW1671" s="1" t="e">
        <f>#REF!</f>
        <v>#REF!</v>
      </c>
      <c r="HWX1671" s="1" t="e">
        <f>#REF!</f>
        <v>#REF!</v>
      </c>
      <c r="HWY1671" s="1" t="e">
        <f>#REF!</f>
        <v>#REF!</v>
      </c>
      <c r="HWZ1671" s="1" t="e">
        <f>#REF!</f>
        <v>#REF!</v>
      </c>
      <c r="HXA1671" s="1" t="e">
        <f>#REF!</f>
        <v>#REF!</v>
      </c>
      <c r="HXB1671" s="1" t="e">
        <f>#REF!</f>
        <v>#REF!</v>
      </c>
      <c r="HXC1671" s="1" t="e">
        <f>#REF!</f>
        <v>#REF!</v>
      </c>
      <c r="HXD1671" s="1" t="e">
        <f>#REF!</f>
        <v>#REF!</v>
      </c>
      <c r="HXE1671" s="1" t="e">
        <f>#REF!</f>
        <v>#REF!</v>
      </c>
      <c r="HXF1671" s="1" t="e">
        <f>#REF!</f>
        <v>#REF!</v>
      </c>
      <c r="HXG1671" s="1" t="e">
        <f>#REF!</f>
        <v>#REF!</v>
      </c>
      <c r="HXH1671" s="1" t="e">
        <f>#REF!</f>
        <v>#REF!</v>
      </c>
      <c r="HXI1671" s="1" t="e">
        <f>#REF!</f>
        <v>#REF!</v>
      </c>
      <c r="HXJ1671" s="1" t="e">
        <f>#REF!</f>
        <v>#REF!</v>
      </c>
      <c r="HXK1671" s="1" t="e">
        <f>#REF!</f>
        <v>#REF!</v>
      </c>
      <c r="HXL1671" s="1" t="e">
        <f>#REF!</f>
        <v>#REF!</v>
      </c>
      <c r="HXM1671" s="1" t="e">
        <f>#REF!</f>
        <v>#REF!</v>
      </c>
      <c r="HXN1671" s="1" t="e">
        <f>#REF!</f>
        <v>#REF!</v>
      </c>
      <c r="HXO1671" s="1" t="e">
        <f>#REF!</f>
        <v>#REF!</v>
      </c>
      <c r="HXP1671" s="1" t="e">
        <f>#REF!</f>
        <v>#REF!</v>
      </c>
      <c r="HXQ1671" s="1" t="e">
        <f>#REF!</f>
        <v>#REF!</v>
      </c>
      <c r="HXR1671" s="1" t="e">
        <f>#REF!</f>
        <v>#REF!</v>
      </c>
      <c r="HXS1671" s="1" t="e">
        <f>#REF!</f>
        <v>#REF!</v>
      </c>
      <c r="HXT1671" s="1" t="e">
        <f>#REF!</f>
        <v>#REF!</v>
      </c>
      <c r="HXU1671" s="1" t="e">
        <f>#REF!</f>
        <v>#REF!</v>
      </c>
      <c r="HXV1671" s="1" t="e">
        <f>#REF!</f>
        <v>#REF!</v>
      </c>
      <c r="HXW1671" s="1" t="e">
        <f>#REF!</f>
        <v>#REF!</v>
      </c>
      <c r="HXX1671" s="1" t="e">
        <f>#REF!</f>
        <v>#REF!</v>
      </c>
      <c r="HXY1671" s="1" t="e">
        <f>#REF!</f>
        <v>#REF!</v>
      </c>
      <c r="HXZ1671" s="1" t="e">
        <f>#REF!</f>
        <v>#REF!</v>
      </c>
      <c r="HYA1671" s="1" t="e">
        <f>#REF!</f>
        <v>#REF!</v>
      </c>
      <c r="HYB1671" s="1" t="e">
        <f>#REF!</f>
        <v>#REF!</v>
      </c>
      <c r="HYC1671" s="1" t="e">
        <f>#REF!</f>
        <v>#REF!</v>
      </c>
      <c r="HYD1671" s="1" t="e">
        <f>#REF!</f>
        <v>#REF!</v>
      </c>
      <c r="HYE1671" s="1" t="e">
        <f>#REF!</f>
        <v>#REF!</v>
      </c>
      <c r="HYF1671" s="1" t="e">
        <f>#REF!</f>
        <v>#REF!</v>
      </c>
      <c r="HYG1671" s="1" t="e">
        <f>#REF!</f>
        <v>#REF!</v>
      </c>
      <c r="HYH1671" s="1" t="e">
        <f>#REF!</f>
        <v>#REF!</v>
      </c>
      <c r="HYI1671" s="1" t="e">
        <f>#REF!</f>
        <v>#REF!</v>
      </c>
      <c r="HYJ1671" s="1" t="e">
        <f>#REF!</f>
        <v>#REF!</v>
      </c>
      <c r="HYK1671" s="1" t="e">
        <f>#REF!</f>
        <v>#REF!</v>
      </c>
      <c r="HYL1671" s="1" t="e">
        <f>#REF!</f>
        <v>#REF!</v>
      </c>
      <c r="HYM1671" s="1" t="e">
        <f>#REF!</f>
        <v>#REF!</v>
      </c>
      <c r="HYN1671" s="1" t="e">
        <f>#REF!</f>
        <v>#REF!</v>
      </c>
      <c r="HYO1671" s="1" t="e">
        <f>#REF!</f>
        <v>#REF!</v>
      </c>
      <c r="HYP1671" s="1" t="e">
        <f>#REF!</f>
        <v>#REF!</v>
      </c>
      <c r="HYQ1671" s="1" t="e">
        <f>#REF!</f>
        <v>#REF!</v>
      </c>
      <c r="HYR1671" s="1" t="e">
        <f>#REF!</f>
        <v>#REF!</v>
      </c>
      <c r="HYS1671" s="1" t="e">
        <f>#REF!</f>
        <v>#REF!</v>
      </c>
      <c r="HYT1671" s="1" t="e">
        <f>#REF!</f>
        <v>#REF!</v>
      </c>
      <c r="HYU1671" s="1" t="e">
        <f>#REF!</f>
        <v>#REF!</v>
      </c>
      <c r="HYV1671" s="1" t="e">
        <f>#REF!</f>
        <v>#REF!</v>
      </c>
      <c r="HYW1671" s="1" t="e">
        <f>#REF!</f>
        <v>#REF!</v>
      </c>
      <c r="HYX1671" s="1" t="e">
        <f>#REF!</f>
        <v>#REF!</v>
      </c>
      <c r="HYY1671" s="1" t="e">
        <f>#REF!</f>
        <v>#REF!</v>
      </c>
      <c r="HYZ1671" s="1" t="e">
        <f>#REF!</f>
        <v>#REF!</v>
      </c>
      <c r="HZA1671" s="1" t="e">
        <f>#REF!</f>
        <v>#REF!</v>
      </c>
      <c r="HZB1671" s="1" t="e">
        <f>#REF!</f>
        <v>#REF!</v>
      </c>
      <c r="HZC1671" s="1" t="e">
        <f>#REF!</f>
        <v>#REF!</v>
      </c>
      <c r="HZD1671" s="1" t="e">
        <f>#REF!</f>
        <v>#REF!</v>
      </c>
      <c r="HZE1671" s="1" t="e">
        <f>#REF!</f>
        <v>#REF!</v>
      </c>
      <c r="HZF1671" s="1" t="e">
        <f>#REF!</f>
        <v>#REF!</v>
      </c>
      <c r="HZG1671" s="1" t="e">
        <f>#REF!</f>
        <v>#REF!</v>
      </c>
      <c r="HZH1671" s="1" t="e">
        <f>#REF!</f>
        <v>#REF!</v>
      </c>
      <c r="HZI1671" s="1" t="e">
        <f>#REF!</f>
        <v>#REF!</v>
      </c>
      <c r="HZJ1671" s="1" t="e">
        <f>#REF!</f>
        <v>#REF!</v>
      </c>
      <c r="HZK1671" s="1" t="e">
        <f>#REF!</f>
        <v>#REF!</v>
      </c>
      <c r="HZL1671" s="1" t="e">
        <f>#REF!</f>
        <v>#REF!</v>
      </c>
      <c r="HZM1671" s="1" t="e">
        <f>#REF!</f>
        <v>#REF!</v>
      </c>
      <c r="HZN1671" s="1" t="e">
        <f>#REF!</f>
        <v>#REF!</v>
      </c>
      <c r="HZO1671" s="1" t="e">
        <f>#REF!</f>
        <v>#REF!</v>
      </c>
      <c r="HZP1671" s="1" t="e">
        <f>#REF!</f>
        <v>#REF!</v>
      </c>
      <c r="HZQ1671" s="1" t="e">
        <f>#REF!</f>
        <v>#REF!</v>
      </c>
      <c r="HZR1671" s="1" t="e">
        <f>#REF!</f>
        <v>#REF!</v>
      </c>
      <c r="HZS1671" s="1" t="e">
        <f>#REF!</f>
        <v>#REF!</v>
      </c>
      <c r="HZT1671" s="1" t="e">
        <f>#REF!</f>
        <v>#REF!</v>
      </c>
      <c r="HZU1671" s="1" t="e">
        <f>#REF!</f>
        <v>#REF!</v>
      </c>
      <c r="HZV1671" s="1" t="e">
        <f>#REF!</f>
        <v>#REF!</v>
      </c>
      <c r="HZW1671" s="1" t="e">
        <f>#REF!</f>
        <v>#REF!</v>
      </c>
      <c r="HZX1671" s="1" t="e">
        <f>#REF!</f>
        <v>#REF!</v>
      </c>
      <c r="HZY1671" s="1" t="e">
        <f>#REF!</f>
        <v>#REF!</v>
      </c>
      <c r="HZZ1671" s="1" t="e">
        <f>#REF!</f>
        <v>#REF!</v>
      </c>
      <c r="IAA1671" s="1" t="e">
        <f>#REF!</f>
        <v>#REF!</v>
      </c>
      <c r="IAB1671" s="1" t="e">
        <f>#REF!</f>
        <v>#REF!</v>
      </c>
      <c r="IAC1671" s="1" t="e">
        <f>#REF!</f>
        <v>#REF!</v>
      </c>
      <c r="IAD1671" s="1" t="e">
        <f>#REF!</f>
        <v>#REF!</v>
      </c>
      <c r="IAE1671" s="1" t="e">
        <f>#REF!</f>
        <v>#REF!</v>
      </c>
      <c r="IAF1671" s="1" t="e">
        <f>#REF!</f>
        <v>#REF!</v>
      </c>
      <c r="IAG1671" s="1" t="e">
        <f>#REF!</f>
        <v>#REF!</v>
      </c>
      <c r="IAH1671" s="1" t="e">
        <f>#REF!</f>
        <v>#REF!</v>
      </c>
      <c r="IAI1671" s="1" t="e">
        <f>#REF!</f>
        <v>#REF!</v>
      </c>
      <c r="IAJ1671" s="1" t="e">
        <f>#REF!</f>
        <v>#REF!</v>
      </c>
      <c r="IAK1671" s="1" t="e">
        <f>#REF!</f>
        <v>#REF!</v>
      </c>
      <c r="IAL1671" s="1" t="e">
        <f>#REF!</f>
        <v>#REF!</v>
      </c>
      <c r="IAM1671" s="1" t="e">
        <f>#REF!</f>
        <v>#REF!</v>
      </c>
      <c r="IAN1671" s="1" t="e">
        <f>#REF!</f>
        <v>#REF!</v>
      </c>
      <c r="IAO1671" s="1" t="e">
        <f>#REF!</f>
        <v>#REF!</v>
      </c>
      <c r="IAP1671" s="1" t="e">
        <f>#REF!</f>
        <v>#REF!</v>
      </c>
      <c r="IAQ1671" s="1" t="e">
        <f>#REF!</f>
        <v>#REF!</v>
      </c>
      <c r="IAR1671" s="1" t="e">
        <f>#REF!</f>
        <v>#REF!</v>
      </c>
      <c r="IAS1671" s="1" t="e">
        <f>#REF!</f>
        <v>#REF!</v>
      </c>
      <c r="IAT1671" s="1" t="e">
        <f>#REF!</f>
        <v>#REF!</v>
      </c>
      <c r="IAU1671" s="1" t="e">
        <f>#REF!</f>
        <v>#REF!</v>
      </c>
      <c r="IAV1671" s="1" t="e">
        <f>#REF!</f>
        <v>#REF!</v>
      </c>
      <c r="IAW1671" s="1" t="e">
        <f>#REF!</f>
        <v>#REF!</v>
      </c>
      <c r="IAX1671" s="1" t="e">
        <f>#REF!</f>
        <v>#REF!</v>
      </c>
      <c r="IAY1671" s="1" t="e">
        <f>#REF!</f>
        <v>#REF!</v>
      </c>
      <c r="IAZ1671" s="1" t="e">
        <f>#REF!</f>
        <v>#REF!</v>
      </c>
      <c r="IBA1671" s="1" t="e">
        <f>#REF!</f>
        <v>#REF!</v>
      </c>
      <c r="IBB1671" s="1" t="e">
        <f>#REF!</f>
        <v>#REF!</v>
      </c>
      <c r="IBC1671" s="1" t="e">
        <f>#REF!</f>
        <v>#REF!</v>
      </c>
      <c r="IBD1671" s="1" t="e">
        <f>#REF!</f>
        <v>#REF!</v>
      </c>
      <c r="IBE1671" s="1" t="e">
        <f>#REF!</f>
        <v>#REF!</v>
      </c>
      <c r="IBF1671" s="1" t="e">
        <f>#REF!</f>
        <v>#REF!</v>
      </c>
      <c r="IBG1671" s="1" t="e">
        <f>#REF!</f>
        <v>#REF!</v>
      </c>
      <c r="IBH1671" s="1" t="e">
        <f>#REF!</f>
        <v>#REF!</v>
      </c>
      <c r="IBI1671" s="1" t="e">
        <f>#REF!</f>
        <v>#REF!</v>
      </c>
      <c r="IBJ1671" s="1" t="e">
        <f>#REF!</f>
        <v>#REF!</v>
      </c>
      <c r="IBK1671" s="1" t="e">
        <f>#REF!</f>
        <v>#REF!</v>
      </c>
      <c r="IBL1671" s="1" t="e">
        <f>#REF!</f>
        <v>#REF!</v>
      </c>
      <c r="IBM1671" s="1" t="e">
        <f>#REF!</f>
        <v>#REF!</v>
      </c>
      <c r="IBN1671" s="1" t="e">
        <f>#REF!</f>
        <v>#REF!</v>
      </c>
      <c r="IBO1671" s="1" t="e">
        <f>#REF!</f>
        <v>#REF!</v>
      </c>
      <c r="IBP1671" s="1" t="e">
        <f>#REF!</f>
        <v>#REF!</v>
      </c>
      <c r="IBQ1671" s="1" t="e">
        <f>#REF!</f>
        <v>#REF!</v>
      </c>
      <c r="IBR1671" s="1" t="e">
        <f>#REF!</f>
        <v>#REF!</v>
      </c>
      <c r="IBS1671" s="1" t="e">
        <f>#REF!</f>
        <v>#REF!</v>
      </c>
      <c r="IBT1671" s="1" t="e">
        <f>#REF!</f>
        <v>#REF!</v>
      </c>
      <c r="IBU1671" s="1" t="e">
        <f>#REF!</f>
        <v>#REF!</v>
      </c>
      <c r="IBV1671" s="1" t="e">
        <f>#REF!</f>
        <v>#REF!</v>
      </c>
      <c r="IBW1671" s="1" t="e">
        <f>#REF!</f>
        <v>#REF!</v>
      </c>
      <c r="IBX1671" s="1" t="e">
        <f>#REF!</f>
        <v>#REF!</v>
      </c>
      <c r="IBY1671" s="1" t="e">
        <f>#REF!</f>
        <v>#REF!</v>
      </c>
      <c r="IBZ1671" s="1" t="e">
        <f>#REF!</f>
        <v>#REF!</v>
      </c>
      <c r="ICA1671" s="1" t="e">
        <f>#REF!</f>
        <v>#REF!</v>
      </c>
      <c r="ICB1671" s="1" t="e">
        <f>#REF!</f>
        <v>#REF!</v>
      </c>
      <c r="ICC1671" s="1" t="e">
        <f>#REF!</f>
        <v>#REF!</v>
      </c>
      <c r="ICD1671" s="1" t="e">
        <f>#REF!</f>
        <v>#REF!</v>
      </c>
      <c r="ICE1671" s="1" t="e">
        <f>#REF!</f>
        <v>#REF!</v>
      </c>
      <c r="ICF1671" s="1" t="e">
        <f>#REF!</f>
        <v>#REF!</v>
      </c>
      <c r="ICG1671" s="1" t="e">
        <f>#REF!</f>
        <v>#REF!</v>
      </c>
      <c r="ICH1671" s="1" t="e">
        <f>#REF!</f>
        <v>#REF!</v>
      </c>
      <c r="ICI1671" s="1" t="e">
        <f>#REF!</f>
        <v>#REF!</v>
      </c>
      <c r="ICJ1671" s="1" t="e">
        <f>#REF!</f>
        <v>#REF!</v>
      </c>
      <c r="ICK1671" s="1" t="e">
        <f>#REF!</f>
        <v>#REF!</v>
      </c>
      <c r="ICL1671" s="1" t="e">
        <f>#REF!</f>
        <v>#REF!</v>
      </c>
      <c r="ICM1671" s="1" t="e">
        <f>#REF!</f>
        <v>#REF!</v>
      </c>
      <c r="ICN1671" s="1" t="e">
        <f>#REF!</f>
        <v>#REF!</v>
      </c>
      <c r="ICO1671" s="1" t="e">
        <f>#REF!</f>
        <v>#REF!</v>
      </c>
      <c r="ICP1671" s="1" t="e">
        <f>#REF!</f>
        <v>#REF!</v>
      </c>
      <c r="ICQ1671" s="1" t="e">
        <f>#REF!</f>
        <v>#REF!</v>
      </c>
      <c r="ICR1671" s="1" t="e">
        <f>#REF!</f>
        <v>#REF!</v>
      </c>
      <c r="ICS1671" s="1" t="e">
        <f>#REF!</f>
        <v>#REF!</v>
      </c>
      <c r="ICT1671" s="1" t="e">
        <f>#REF!</f>
        <v>#REF!</v>
      </c>
      <c r="ICU1671" s="1" t="e">
        <f>#REF!</f>
        <v>#REF!</v>
      </c>
      <c r="ICV1671" s="1" t="e">
        <f>#REF!</f>
        <v>#REF!</v>
      </c>
      <c r="ICW1671" s="1" t="e">
        <f>#REF!</f>
        <v>#REF!</v>
      </c>
      <c r="ICX1671" s="1" t="e">
        <f>#REF!</f>
        <v>#REF!</v>
      </c>
      <c r="ICY1671" s="1" t="e">
        <f>#REF!</f>
        <v>#REF!</v>
      </c>
      <c r="ICZ1671" s="1" t="e">
        <f>#REF!</f>
        <v>#REF!</v>
      </c>
      <c r="IDA1671" s="1" t="e">
        <f>#REF!</f>
        <v>#REF!</v>
      </c>
      <c r="IDB1671" s="1" t="e">
        <f>#REF!</f>
        <v>#REF!</v>
      </c>
      <c r="IDC1671" s="1" t="e">
        <f>#REF!</f>
        <v>#REF!</v>
      </c>
      <c r="IDD1671" s="1" t="e">
        <f>#REF!</f>
        <v>#REF!</v>
      </c>
      <c r="IDE1671" s="1" t="e">
        <f>#REF!</f>
        <v>#REF!</v>
      </c>
      <c r="IDF1671" s="1" t="e">
        <f>#REF!</f>
        <v>#REF!</v>
      </c>
      <c r="IDG1671" s="1" t="e">
        <f>#REF!</f>
        <v>#REF!</v>
      </c>
      <c r="IDH1671" s="1" t="e">
        <f>#REF!</f>
        <v>#REF!</v>
      </c>
      <c r="IDI1671" s="1" t="e">
        <f>#REF!</f>
        <v>#REF!</v>
      </c>
      <c r="IDJ1671" s="1" t="e">
        <f>#REF!</f>
        <v>#REF!</v>
      </c>
      <c r="IDK1671" s="1" t="e">
        <f>#REF!</f>
        <v>#REF!</v>
      </c>
      <c r="IDL1671" s="1" t="e">
        <f>#REF!</f>
        <v>#REF!</v>
      </c>
      <c r="IDM1671" s="1" t="e">
        <f>#REF!</f>
        <v>#REF!</v>
      </c>
      <c r="IDN1671" s="1" t="e">
        <f>#REF!</f>
        <v>#REF!</v>
      </c>
      <c r="IDO1671" s="1" t="e">
        <f>#REF!</f>
        <v>#REF!</v>
      </c>
      <c r="IDP1671" s="1" t="e">
        <f>#REF!</f>
        <v>#REF!</v>
      </c>
      <c r="IDQ1671" s="1" t="e">
        <f>#REF!</f>
        <v>#REF!</v>
      </c>
      <c r="IDR1671" s="1" t="e">
        <f>#REF!</f>
        <v>#REF!</v>
      </c>
      <c r="IDS1671" s="1" t="e">
        <f>#REF!</f>
        <v>#REF!</v>
      </c>
      <c r="IDT1671" s="1" t="e">
        <f>#REF!</f>
        <v>#REF!</v>
      </c>
      <c r="IDU1671" s="1" t="e">
        <f>#REF!</f>
        <v>#REF!</v>
      </c>
      <c r="IDV1671" s="1" t="e">
        <f>#REF!</f>
        <v>#REF!</v>
      </c>
      <c r="IDW1671" s="1" t="e">
        <f>#REF!</f>
        <v>#REF!</v>
      </c>
      <c r="IDX1671" s="1" t="e">
        <f>#REF!</f>
        <v>#REF!</v>
      </c>
      <c r="IDY1671" s="1" t="e">
        <f>#REF!</f>
        <v>#REF!</v>
      </c>
      <c r="IDZ1671" s="1" t="e">
        <f>#REF!</f>
        <v>#REF!</v>
      </c>
      <c r="IEA1671" s="1" t="e">
        <f>#REF!</f>
        <v>#REF!</v>
      </c>
      <c r="IEB1671" s="1" t="e">
        <f>#REF!</f>
        <v>#REF!</v>
      </c>
      <c r="IEC1671" s="1" t="e">
        <f>#REF!</f>
        <v>#REF!</v>
      </c>
      <c r="IED1671" s="1" t="e">
        <f>#REF!</f>
        <v>#REF!</v>
      </c>
      <c r="IEE1671" s="1" t="e">
        <f>#REF!</f>
        <v>#REF!</v>
      </c>
      <c r="IEF1671" s="1" t="e">
        <f>#REF!</f>
        <v>#REF!</v>
      </c>
      <c r="IEG1671" s="1" t="e">
        <f>#REF!</f>
        <v>#REF!</v>
      </c>
      <c r="IEH1671" s="1" t="e">
        <f>#REF!</f>
        <v>#REF!</v>
      </c>
      <c r="IEI1671" s="1" t="e">
        <f>#REF!</f>
        <v>#REF!</v>
      </c>
      <c r="IEJ1671" s="1" t="e">
        <f>#REF!</f>
        <v>#REF!</v>
      </c>
      <c r="IEK1671" s="1" t="e">
        <f>#REF!</f>
        <v>#REF!</v>
      </c>
      <c r="IEL1671" s="1" t="e">
        <f>#REF!</f>
        <v>#REF!</v>
      </c>
      <c r="IEM1671" s="1" t="e">
        <f>#REF!</f>
        <v>#REF!</v>
      </c>
      <c r="IEN1671" s="1" t="e">
        <f>#REF!</f>
        <v>#REF!</v>
      </c>
      <c r="IEO1671" s="1" t="e">
        <f>#REF!</f>
        <v>#REF!</v>
      </c>
      <c r="IEP1671" s="1" t="e">
        <f>#REF!</f>
        <v>#REF!</v>
      </c>
      <c r="IEQ1671" s="1" t="e">
        <f>#REF!</f>
        <v>#REF!</v>
      </c>
      <c r="IER1671" s="1" t="e">
        <f>#REF!</f>
        <v>#REF!</v>
      </c>
      <c r="IES1671" s="1" t="e">
        <f>#REF!</f>
        <v>#REF!</v>
      </c>
      <c r="IET1671" s="1" t="e">
        <f>#REF!</f>
        <v>#REF!</v>
      </c>
      <c r="IEU1671" s="1" t="e">
        <f>#REF!</f>
        <v>#REF!</v>
      </c>
      <c r="IEV1671" s="1" t="e">
        <f>#REF!</f>
        <v>#REF!</v>
      </c>
      <c r="IEW1671" s="1" t="e">
        <f>#REF!</f>
        <v>#REF!</v>
      </c>
      <c r="IEX1671" s="1" t="e">
        <f>#REF!</f>
        <v>#REF!</v>
      </c>
      <c r="IEY1671" s="1" t="e">
        <f>#REF!</f>
        <v>#REF!</v>
      </c>
      <c r="IEZ1671" s="1" t="e">
        <f>#REF!</f>
        <v>#REF!</v>
      </c>
      <c r="IFA1671" s="1" t="e">
        <f>#REF!</f>
        <v>#REF!</v>
      </c>
      <c r="IFB1671" s="1" t="e">
        <f>#REF!</f>
        <v>#REF!</v>
      </c>
      <c r="IFC1671" s="1" t="e">
        <f>#REF!</f>
        <v>#REF!</v>
      </c>
      <c r="IFD1671" s="1" t="e">
        <f>#REF!</f>
        <v>#REF!</v>
      </c>
      <c r="IFE1671" s="1" t="e">
        <f>#REF!</f>
        <v>#REF!</v>
      </c>
      <c r="IFF1671" s="1" t="e">
        <f>#REF!</f>
        <v>#REF!</v>
      </c>
      <c r="IFG1671" s="1" t="e">
        <f>#REF!</f>
        <v>#REF!</v>
      </c>
      <c r="IFH1671" s="1" t="e">
        <f>#REF!</f>
        <v>#REF!</v>
      </c>
      <c r="IFI1671" s="1" t="e">
        <f>#REF!</f>
        <v>#REF!</v>
      </c>
      <c r="IFJ1671" s="1" t="e">
        <f>#REF!</f>
        <v>#REF!</v>
      </c>
      <c r="IFK1671" s="1" t="e">
        <f>#REF!</f>
        <v>#REF!</v>
      </c>
      <c r="IFL1671" s="1" t="e">
        <f>#REF!</f>
        <v>#REF!</v>
      </c>
      <c r="IFM1671" s="1" t="e">
        <f>#REF!</f>
        <v>#REF!</v>
      </c>
      <c r="IFN1671" s="1" t="e">
        <f>#REF!</f>
        <v>#REF!</v>
      </c>
      <c r="IFO1671" s="1" t="e">
        <f>#REF!</f>
        <v>#REF!</v>
      </c>
      <c r="IFP1671" s="1" t="e">
        <f>#REF!</f>
        <v>#REF!</v>
      </c>
      <c r="IFQ1671" s="1" t="e">
        <f>#REF!</f>
        <v>#REF!</v>
      </c>
      <c r="IFR1671" s="1" t="e">
        <f>#REF!</f>
        <v>#REF!</v>
      </c>
      <c r="IFS1671" s="1" t="e">
        <f>#REF!</f>
        <v>#REF!</v>
      </c>
      <c r="IFT1671" s="1" t="e">
        <f>#REF!</f>
        <v>#REF!</v>
      </c>
      <c r="IFU1671" s="1" t="e">
        <f>#REF!</f>
        <v>#REF!</v>
      </c>
      <c r="IFV1671" s="1" t="e">
        <f>#REF!</f>
        <v>#REF!</v>
      </c>
      <c r="IFW1671" s="1" t="e">
        <f>#REF!</f>
        <v>#REF!</v>
      </c>
      <c r="IFX1671" s="1" t="e">
        <f>#REF!</f>
        <v>#REF!</v>
      </c>
      <c r="IFY1671" s="1" t="e">
        <f>#REF!</f>
        <v>#REF!</v>
      </c>
      <c r="IFZ1671" s="1" t="e">
        <f>#REF!</f>
        <v>#REF!</v>
      </c>
      <c r="IGA1671" s="1" t="e">
        <f>#REF!</f>
        <v>#REF!</v>
      </c>
      <c r="IGB1671" s="1" t="e">
        <f>#REF!</f>
        <v>#REF!</v>
      </c>
      <c r="IGC1671" s="1" t="e">
        <f>#REF!</f>
        <v>#REF!</v>
      </c>
      <c r="IGD1671" s="1" t="e">
        <f>#REF!</f>
        <v>#REF!</v>
      </c>
      <c r="IGE1671" s="1" t="e">
        <f>#REF!</f>
        <v>#REF!</v>
      </c>
      <c r="IGF1671" s="1" t="e">
        <f>#REF!</f>
        <v>#REF!</v>
      </c>
      <c r="IGG1671" s="1" t="e">
        <f>#REF!</f>
        <v>#REF!</v>
      </c>
      <c r="IGH1671" s="1" t="e">
        <f>#REF!</f>
        <v>#REF!</v>
      </c>
      <c r="IGI1671" s="1" t="e">
        <f>#REF!</f>
        <v>#REF!</v>
      </c>
      <c r="IGJ1671" s="1" t="e">
        <f>#REF!</f>
        <v>#REF!</v>
      </c>
      <c r="IGK1671" s="1" t="e">
        <f>#REF!</f>
        <v>#REF!</v>
      </c>
      <c r="IGL1671" s="1" t="e">
        <f>#REF!</f>
        <v>#REF!</v>
      </c>
      <c r="IGM1671" s="1" t="e">
        <f>#REF!</f>
        <v>#REF!</v>
      </c>
      <c r="IGN1671" s="1" t="e">
        <f>#REF!</f>
        <v>#REF!</v>
      </c>
      <c r="IGO1671" s="1" t="e">
        <f>#REF!</f>
        <v>#REF!</v>
      </c>
      <c r="IGP1671" s="1" t="e">
        <f>#REF!</f>
        <v>#REF!</v>
      </c>
      <c r="IGQ1671" s="1" t="e">
        <f>#REF!</f>
        <v>#REF!</v>
      </c>
      <c r="IGR1671" s="1" t="e">
        <f>#REF!</f>
        <v>#REF!</v>
      </c>
      <c r="IGS1671" s="1" t="e">
        <f>#REF!</f>
        <v>#REF!</v>
      </c>
      <c r="IGT1671" s="1" t="e">
        <f>#REF!</f>
        <v>#REF!</v>
      </c>
      <c r="IGU1671" s="1" t="e">
        <f>#REF!</f>
        <v>#REF!</v>
      </c>
      <c r="IGV1671" s="1" t="e">
        <f>#REF!</f>
        <v>#REF!</v>
      </c>
      <c r="IGW1671" s="1" t="e">
        <f>#REF!</f>
        <v>#REF!</v>
      </c>
      <c r="IGX1671" s="1" t="e">
        <f>#REF!</f>
        <v>#REF!</v>
      </c>
      <c r="IGY1671" s="1" t="e">
        <f>#REF!</f>
        <v>#REF!</v>
      </c>
      <c r="IGZ1671" s="1" t="e">
        <f>#REF!</f>
        <v>#REF!</v>
      </c>
      <c r="IHA1671" s="1" t="e">
        <f>#REF!</f>
        <v>#REF!</v>
      </c>
      <c r="IHB1671" s="1" t="e">
        <f>#REF!</f>
        <v>#REF!</v>
      </c>
      <c r="IHC1671" s="1" t="e">
        <f>#REF!</f>
        <v>#REF!</v>
      </c>
      <c r="IHD1671" s="1" t="e">
        <f>#REF!</f>
        <v>#REF!</v>
      </c>
      <c r="IHE1671" s="1" t="e">
        <f>#REF!</f>
        <v>#REF!</v>
      </c>
      <c r="IHF1671" s="1" t="e">
        <f>#REF!</f>
        <v>#REF!</v>
      </c>
      <c r="IHG1671" s="1" t="e">
        <f>#REF!</f>
        <v>#REF!</v>
      </c>
      <c r="IHH1671" s="1" t="e">
        <f>#REF!</f>
        <v>#REF!</v>
      </c>
      <c r="IHI1671" s="1" t="e">
        <f>#REF!</f>
        <v>#REF!</v>
      </c>
      <c r="IHJ1671" s="1" t="e">
        <f>#REF!</f>
        <v>#REF!</v>
      </c>
      <c r="IHK1671" s="1" t="e">
        <f>#REF!</f>
        <v>#REF!</v>
      </c>
      <c r="IHL1671" s="1" t="e">
        <f>#REF!</f>
        <v>#REF!</v>
      </c>
      <c r="IHM1671" s="1" t="e">
        <f>#REF!</f>
        <v>#REF!</v>
      </c>
      <c r="IHN1671" s="1" t="e">
        <f>#REF!</f>
        <v>#REF!</v>
      </c>
      <c r="IHO1671" s="1" t="e">
        <f>#REF!</f>
        <v>#REF!</v>
      </c>
      <c r="IHP1671" s="1" t="e">
        <f>#REF!</f>
        <v>#REF!</v>
      </c>
      <c r="IHQ1671" s="1" t="e">
        <f>#REF!</f>
        <v>#REF!</v>
      </c>
      <c r="IHR1671" s="1" t="e">
        <f>#REF!</f>
        <v>#REF!</v>
      </c>
      <c r="IHS1671" s="1" t="e">
        <f>#REF!</f>
        <v>#REF!</v>
      </c>
      <c r="IHT1671" s="1" t="e">
        <f>#REF!</f>
        <v>#REF!</v>
      </c>
      <c r="IHU1671" s="1" t="e">
        <f>#REF!</f>
        <v>#REF!</v>
      </c>
      <c r="IHV1671" s="1" t="e">
        <f>#REF!</f>
        <v>#REF!</v>
      </c>
      <c r="IHW1671" s="1" t="e">
        <f>#REF!</f>
        <v>#REF!</v>
      </c>
      <c r="IHX1671" s="1" t="e">
        <f>#REF!</f>
        <v>#REF!</v>
      </c>
      <c r="IHY1671" s="1" t="e">
        <f>#REF!</f>
        <v>#REF!</v>
      </c>
      <c r="IHZ1671" s="1" t="e">
        <f>#REF!</f>
        <v>#REF!</v>
      </c>
      <c r="IIA1671" s="1" t="e">
        <f>#REF!</f>
        <v>#REF!</v>
      </c>
      <c r="IIB1671" s="1" t="e">
        <f>#REF!</f>
        <v>#REF!</v>
      </c>
      <c r="IIC1671" s="1" t="e">
        <f>#REF!</f>
        <v>#REF!</v>
      </c>
      <c r="IID1671" s="1" t="e">
        <f>#REF!</f>
        <v>#REF!</v>
      </c>
      <c r="IIE1671" s="1" t="e">
        <f>#REF!</f>
        <v>#REF!</v>
      </c>
      <c r="IIF1671" s="1" t="e">
        <f>#REF!</f>
        <v>#REF!</v>
      </c>
      <c r="IIG1671" s="1" t="e">
        <f>#REF!</f>
        <v>#REF!</v>
      </c>
      <c r="IIH1671" s="1" t="e">
        <f>#REF!</f>
        <v>#REF!</v>
      </c>
      <c r="III1671" s="1" t="e">
        <f>#REF!</f>
        <v>#REF!</v>
      </c>
      <c r="IIJ1671" s="1" t="e">
        <f>#REF!</f>
        <v>#REF!</v>
      </c>
      <c r="IIK1671" s="1" t="e">
        <f>#REF!</f>
        <v>#REF!</v>
      </c>
      <c r="IIL1671" s="1" t="e">
        <f>#REF!</f>
        <v>#REF!</v>
      </c>
      <c r="IIM1671" s="1" t="e">
        <f>#REF!</f>
        <v>#REF!</v>
      </c>
      <c r="IIN1671" s="1" t="e">
        <f>#REF!</f>
        <v>#REF!</v>
      </c>
      <c r="IIO1671" s="1" t="e">
        <f>#REF!</f>
        <v>#REF!</v>
      </c>
      <c r="IIP1671" s="1" t="e">
        <f>#REF!</f>
        <v>#REF!</v>
      </c>
      <c r="IIQ1671" s="1" t="e">
        <f>#REF!</f>
        <v>#REF!</v>
      </c>
      <c r="IIR1671" s="1" t="e">
        <f>#REF!</f>
        <v>#REF!</v>
      </c>
      <c r="IIS1671" s="1" t="e">
        <f>#REF!</f>
        <v>#REF!</v>
      </c>
      <c r="IIT1671" s="1" t="e">
        <f>#REF!</f>
        <v>#REF!</v>
      </c>
      <c r="IIU1671" s="1" t="e">
        <f>#REF!</f>
        <v>#REF!</v>
      </c>
      <c r="IIV1671" s="1" t="e">
        <f>#REF!</f>
        <v>#REF!</v>
      </c>
      <c r="IIW1671" s="1" t="e">
        <f>#REF!</f>
        <v>#REF!</v>
      </c>
      <c r="IIX1671" s="1" t="e">
        <f>#REF!</f>
        <v>#REF!</v>
      </c>
      <c r="IIY1671" s="1" t="e">
        <f>#REF!</f>
        <v>#REF!</v>
      </c>
      <c r="IIZ1671" s="1" t="e">
        <f>#REF!</f>
        <v>#REF!</v>
      </c>
      <c r="IJA1671" s="1" t="e">
        <f>#REF!</f>
        <v>#REF!</v>
      </c>
      <c r="IJB1671" s="1" t="e">
        <f>#REF!</f>
        <v>#REF!</v>
      </c>
      <c r="IJC1671" s="1" t="e">
        <f>#REF!</f>
        <v>#REF!</v>
      </c>
      <c r="IJD1671" s="1" t="e">
        <f>#REF!</f>
        <v>#REF!</v>
      </c>
      <c r="IJE1671" s="1" t="e">
        <f>#REF!</f>
        <v>#REF!</v>
      </c>
      <c r="IJF1671" s="1" t="e">
        <f>#REF!</f>
        <v>#REF!</v>
      </c>
      <c r="IJG1671" s="1" t="e">
        <f>#REF!</f>
        <v>#REF!</v>
      </c>
      <c r="IJH1671" s="1" t="e">
        <f>#REF!</f>
        <v>#REF!</v>
      </c>
      <c r="IJI1671" s="1" t="e">
        <f>#REF!</f>
        <v>#REF!</v>
      </c>
      <c r="IJJ1671" s="1" t="e">
        <f>#REF!</f>
        <v>#REF!</v>
      </c>
      <c r="IJK1671" s="1" t="e">
        <f>#REF!</f>
        <v>#REF!</v>
      </c>
      <c r="IJL1671" s="1" t="e">
        <f>#REF!</f>
        <v>#REF!</v>
      </c>
      <c r="IJM1671" s="1" t="e">
        <f>#REF!</f>
        <v>#REF!</v>
      </c>
      <c r="IJN1671" s="1" t="e">
        <f>#REF!</f>
        <v>#REF!</v>
      </c>
      <c r="IJO1671" s="1" t="e">
        <f>#REF!</f>
        <v>#REF!</v>
      </c>
      <c r="IJP1671" s="1" t="e">
        <f>#REF!</f>
        <v>#REF!</v>
      </c>
      <c r="IJQ1671" s="1" t="e">
        <f>#REF!</f>
        <v>#REF!</v>
      </c>
      <c r="IJR1671" s="1" t="e">
        <f>#REF!</f>
        <v>#REF!</v>
      </c>
      <c r="IJS1671" s="1" t="e">
        <f>#REF!</f>
        <v>#REF!</v>
      </c>
      <c r="IJT1671" s="1" t="e">
        <f>#REF!</f>
        <v>#REF!</v>
      </c>
      <c r="IJU1671" s="1" t="e">
        <f>#REF!</f>
        <v>#REF!</v>
      </c>
      <c r="IJV1671" s="1" t="e">
        <f>#REF!</f>
        <v>#REF!</v>
      </c>
      <c r="IJW1671" s="1" t="e">
        <f>#REF!</f>
        <v>#REF!</v>
      </c>
      <c r="IJX1671" s="1" t="e">
        <f>#REF!</f>
        <v>#REF!</v>
      </c>
      <c r="IJY1671" s="1" t="e">
        <f>#REF!</f>
        <v>#REF!</v>
      </c>
      <c r="IJZ1671" s="1" t="e">
        <f>#REF!</f>
        <v>#REF!</v>
      </c>
      <c r="IKA1671" s="1" t="e">
        <f>#REF!</f>
        <v>#REF!</v>
      </c>
      <c r="IKB1671" s="1" t="e">
        <f>#REF!</f>
        <v>#REF!</v>
      </c>
      <c r="IKC1671" s="1" t="e">
        <f>#REF!</f>
        <v>#REF!</v>
      </c>
      <c r="IKD1671" s="1" t="e">
        <f>#REF!</f>
        <v>#REF!</v>
      </c>
      <c r="IKE1671" s="1" t="e">
        <f>#REF!</f>
        <v>#REF!</v>
      </c>
      <c r="IKF1671" s="1" t="e">
        <f>#REF!</f>
        <v>#REF!</v>
      </c>
      <c r="IKG1671" s="1" t="e">
        <f>#REF!</f>
        <v>#REF!</v>
      </c>
      <c r="IKH1671" s="1" t="e">
        <f>#REF!</f>
        <v>#REF!</v>
      </c>
      <c r="IKI1671" s="1" t="e">
        <f>#REF!</f>
        <v>#REF!</v>
      </c>
      <c r="IKJ1671" s="1" t="e">
        <f>#REF!</f>
        <v>#REF!</v>
      </c>
      <c r="IKK1671" s="1" t="e">
        <f>#REF!</f>
        <v>#REF!</v>
      </c>
      <c r="IKL1671" s="1" t="e">
        <f>#REF!</f>
        <v>#REF!</v>
      </c>
      <c r="IKM1671" s="1" t="e">
        <f>#REF!</f>
        <v>#REF!</v>
      </c>
      <c r="IKN1671" s="1" t="e">
        <f>#REF!</f>
        <v>#REF!</v>
      </c>
      <c r="IKO1671" s="1" t="e">
        <f>#REF!</f>
        <v>#REF!</v>
      </c>
      <c r="IKP1671" s="1" t="e">
        <f>#REF!</f>
        <v>#REF!</v>
      </c>
      <c r="IKQ1671" s="1" t="e">
        <f>#REF!</f>
        <v>#REF!</v>
      </c>
      <c r="IKR1671" s="1" t="e">
        <f>#REF!</f>
        <v>#REF!</v>
      </c>
      <c r="IKS1671" s="1" t="e">
        <f>#REF!</f>
        <v>#REF!</v>
      </c>
      <c r="IKT1671" s="1" t="e">
        <f>#REF!</f>
        <v>#REF!</v>
      </c>
      <c r="IKU1671" s="1" t="e">
        <f>#REF!</f>
        <v>#REF!</v>
      </c>
      <c r="IKV1671" s="1" t="e">
        <f>#REF!</f>
        <v>#REF!</v>
      </c>
      <c r="IKW1671" s="1" t="e">
        <f>#REF!</f>
        <v>#REF!</v>
      </c>
      <c r="IKX1671" s="1" t="e">
        <f>#REF!</f>
        <v>#REF!</v>
      </c>
      <c r="IKY1671" s="1" t="e">
        <f>#REF!</f>
        <v>#REF!</v>
      </c>
      <c r="IKZ1671" s="1" t="e">
        <f>#REF!</f>
        <v>#REF!</v>
      </c>
      <c r="ILA1671" s="1" t="e">
        <f>#REF!</f>
        <v>#REF!</v>
      </c>
      <c r="ILB1671" s="1" t="e">
        <f>#REF!</f>
        <v>#REF!</v>
      </c>
      <c r="ILC1671" s="1" t="e">
        <f>#REF!</f>
        <v>#REF!</v>
      </c>
      <c r="ILD1671" s="1" t="e">
        <f>#REF!</f>
        <v>#REF!</v>
      </c>
      <c r="ILE1671" s="1" t="e">
        <f>#REF!</f>
        <v>#REF!</v>
      </c>
      <c r="ILF1671" s="1" t="e">
        <f>#REF!</f>
        <v>#REF!</v>
      </c>
      <c r="ILG1671" s="1" t="e">
        <f>#REF!</f>
        <v>#REF!</v>
      </c>
      <c r="ILH1671" s="1" t="e">
        <f>#REF!</f>
        <v>#REF!</v>
      </c>
      <c r="ILI1671" s="1" t="e">
        <f>#REF!</f>
        <v>#REF!</v>
      </c>
      <c r="ILJ1671" s="1" t="e">
        <f>#REF!</f>
        <v>#REF!</v>
      </c>
      <c r="ILK1671" s="1" t="e">
        <f>#REF!</f>
        <v>#REF!</v>
      </c>
      <c r="ILL1671" s="1" t="e">
        <f>#REF!</f>
        <v>#REF!</v>
      </c>
      <c r="ILM1671" s="1" t="e">
        <f>#REF!</f>
        <v>#REF!</v>
      </c>
      <c r="ILN1671" s="1" t="e">
        <f>#REF!</f>
        <v>#REF!</v>
      </c>
      <c r="ILO1671" s="1" t="e">
        <f>#REF!</f>
        <v>#REF!</v>
      </c>
      <c r="ILP1671" s="1" t="e">
        <f>#REF!</f>
        <v>#REF!</v>
      </c>
      <c r="ILQ1671" s="1" t="e">
        <f>#REF!</f>
        <v>#REF!</v>
      </c>
      <c r="ILR1671" s="1" t="e">
        <f>#REF!</f>
        <v>#REF!</v>
      </c>
      <c r="ILS1671" s="1" t="e">
        <f>#REF!</f>
        <v>#REF!</v>
      </c>
      <c r="ILT1671" s="1" t="e">
        <f>#REF!</f>
        <v>#REF!</v>
      </c>
      <c r="ILU1671" s="1" t="e">
        <f>#REF!</f>
        <v>#REF!</v>
      </c>
      <c r="ILV1671" s="1" t="e">
        <f>#REF!</f>
        <v>#REF!</v>
      </c>
      <c r="ILW1671" s="1" t="e">
        <f>#REF!</f>
        <v>#REF!</v>
      </c>
      <c r="ILX1671" s="1" t="e">
        <f>#REF!</f>
        <v>#REF!</v>
      </c>
      <c r="ILY1671" s="1" t="e">
        <f>#REF!</f>
        <v>#REF!</v>
      </c>
      <c r="ILZ1671" s="1" t="e">
        <f>#REF!</f>
        <v>#REF!</v>
      </c>
      <c r="IMA1671" s="1" t="e">
        <f>#REF!</f>
        <v>#REF!</v>
      </c>
      <c r="IMB1671" s="1" t="e">
        <f>#REF!</f>
        <v>#REF!</v>
      </c>
      <c r="IMC1671" s="1" t="e">
        <f>#REF!</f>
        <v>#REF!</v>
      </c>
      <c r="IMD1671" s="1" t="e">
        <f>#REF!</f>
        <v>#REF!</v>
      </c>
      <c r="IME1671" s="1" t="e">
        <f>#REF!</f>
        <v>#REF!</v>
      </c>
      <c r="IMF1671" s="1" t="e">
        <f>#REF!</f>
        <v>#REF!</v>
      </c>
      <c r="IMG1671" s="1" t="e">
        <f>#REF!</f>
        <v>#REF!</v>
      </c>
      <c r="IMH1671" s="1" t="e">
        <f>#REF!</f>
        <v>#REF!</v>
      </c>
      <c r="IMI1671" s="1" t="e">
        <f>#REF!</f>
        <v>#REF!</v>
      </c>
      <c r="IMJ1671" s="1" t="e">
        <f>#REF!</f>
        <v>#REF!</v>
      </c>
      <c r="IMK1671" s="1" t="e">
        <f>#REF!</f>
        <v>#REF!</v>
      </c>
      <c r="IML1671" s="1" t="e">
        <f>#REF!</f>
        <v>#REF!</v>
      </c>
      <c r="IMM1671" s="1" t="e">
        <f>#REF!</f>
        <v>#REF!</v>
      </c>
      <c r="IMN1671" s="1" t="e">
        <f>#REF!</f>
        <v>#REF!</v>
      </c>
      <c r="IMO1671" s="1" t="e">
        <f>#REF!</f>
        <v>#REF!</v>
      </c>
      <c r="IMP1671" s="1" t="e">
        <f>#REF!</f>
        <v>#REF!</v>
      </c>
      <c r="IMQ1671" s="1" t="e">
        <f>#REF!</f>
        <v>#REF!</v>
      </c>
      <c r="IMR1671" s="1" t="e">
        <f>#REF!</f>
        <v>#REF!</v>
      </c>
      <c r="IMS1671" s="1" t="e">
        <f>#REF!</f>
        <v>#REF!</v>
      </c>
      <c r="IMT1671" s="1" t="e">
        <f>#REF!</f>
        <v>#REF!</v>
      </c>
      <c r="IMU1671" s="1" t="e">
        <f>#REF!</f>
        <v>#REF!</v>
      </c>
      <c r="IMV1671" s="1" t="e">
        <f>#REF!</f>
        <v>#REF!</v>
      </c>
      <c r="IMW1671" s="1" t="e">
        <f>#REF!</f>
        <v>#REF!</v>
      </c>
      <c r="IMX1671" s="1" t="e">
        <f>#REF!</f>
        <v>#REF!</v>
      </c>
      <c r="IMY1671" s="1" t="e">
        <f>#REF!</f>
        <v>#REF!</v>
      </c>
      <c r="IMZ1671" s="1" t="e">
        <f>#REF!</f>
        <v>#REF!</v>
      </c>
      <c r="INA1671" s="1" t="e">
        <f>#REF!</f>
        <v>#REF!</v>
      </c>
      <c r="INB1671" s="1" t="e">
        <f>#REF!</f>
        <v>#REF!</v>
      </c>
      <c r="INC1671" s="1" t="e">
        <f>#REF!</f>
        <v>#REF!</v>
      </c>
      <c r="IND1671" s="1" t="e">
        <f>#REF!</f>
        <v>#REF!</v>
      </c>
      <c r="INE1671" s="1" t="e">
        <f>#REF!</f>
        <v>#REF!</v>
      </c>
      <c r="INF1671" s="1" t="e">
        <f>#REF!</f>
        <v>#REF!</v>
      </c>
      <c r="ING1671" s="1" t="e">
        <f>#REF!</f>
        <v>#REF!</v>
      </c>
      <c r="INH1671" s="1" t="e">
        <f>#REF!</f>
        <v>#REF!</v>
      </c>
      <c r="INI1671" s="1" t="e">
        <f>#REF!</f>
        <v>#REF!</v>
      </c>
      <c r="INJ1671" s="1" t="e">
        <f>#REF!</f>
        <v>#REF!</v>
      </c>
      <c r="INK1671" s="1" t="e">
        <f>#REF!</f>
        <v>#REF!</v>
      </c>
      <c r="INL1671" s="1" t="e">
        <f>#REF!</f>
        <v>#REF!</v>
      </c>
      <c r="INM1671" s="1" t="e">
        <f>#REF!</f>
        <v>#REF!</v>
      </c>
      <c r="INN1671" s="1" t="e">
        <f>#REF!</f>
        <v>#REF!</v>
      </c>
      <c r="INO1671" s="1" t="e">
        <f>#REF!</f>
        <v>#REF!</v>
      </c>
      <c r="INP1671" s="1" t="e">
        <f>#REF!</f>
        <v>#REF!</v>
      </c>
      <c r="INQ1671" s="1" t="e">
        <f>#REF!</f>
        <v>#REF!</v>
      </c>
      <c r="INR1671" s="1" t="e">
        <f>#REF!</f>
        <v>#REF!</v>
      </c>
      <c r="INS1671" s="1" t="e">
        <f>#REF!</f>
        <v>#REF!</v>
      </c>
      <c r="INT1671" s="1" t="e">
        <f>#REF!</f>
        <v>#REF!</v>
      </c>
      <c r="INU1671" s="1" t="e">
        <f>#REF!</f>
        <v>#REF!</v>
      </c>
      <c r="INV1671" s="1" t="e">
        <f>#REF!</f>
        <v>#REF!</v>
      </c>
      <c r="INW1671" s="1" t="e">
        <f>#REF!</f>
        <v>#REF!</v>
      </c>
      <c r="INX1671" s="1" t="e">
        <f>#REF!</f>
        <v>#REF!</v>
      </c>
      <c r="INY1671" s="1" t="e">
        <f>#REF!</f>
        <v>#REF!</v>
      </c>
      <c r="INZ1671" s="1" t="e">
        <f>#REF!</f>
        <v>#REF!</v>
      </c>
      <c r="IOA1671" s="1" t="e">
        <f>#REF!</f>
        <v>#REF!</v>
      </c>
      <c r="IOB1671" s="1" t="e">
        <f>#REF!</f>
        <v>#REF!</v>
      </c>
      <c r="IOC1671" s="1" t="e">
        <f>#REF!</f>
        <v>#REF!</v>
      </c>
      <c r="IOD1671" s="1" t="e">
        <f>#REF!</f>
        <v>#REF!</v>
      </c>
      <c r="IOE1671" s="1" t="e">
        <f>#REF!</f>
        <v>#REF!</v>
      </c>
      <c r="IOF1671" s="1" t="e">
        <f>#REF!</f>
        <v>#REF!</v>
      </c>
      <c r="IOG1671" s="1" t="e">
        <f>#REF!</f>
        <v>#REF!</v>
      </c>
      <c r="IOH1671" s="1" t="e">
        <f>#REF!</f>
        <v>#REF!</v>
      </c>
      <c r="IOI1671" s="1" t="e">
        <f>#REF!</f>
        <v>#REF!</v>
      </c>
      <c r="IOJ1671" s="1" t="e">
        <f>#REF!</f>
        <v>#REF!</v>
      </c>
      <c r="IOK1671" s="1" t="e">
        <f>#REF!</f>
        <v>#REF!</v>
      </c>
      <c r="IOL1671" s="1" t="e">
        <f>#REF!</f>
        <v>#REF!</v>
      </c>
      <c r="IOM1671" s="1" t="e">
        <f>#REF!</f>
        <v>#REF!</v>
      </c>
      <c r="ION1671" s="1" t="e">
        <f>#REF!</f>
        <v>#REF!</v>
      </c>
      <c r="IOO1671" s="1" t="e">
        <f>#REF!</f>
        <v>#REF!</v>
      </c>
      <c r="IOP1671" s="1" t="e">
        <f>#REF!</f>
        <v>#REF!</v>
      </c>
      <c r="IOQ1671" s="1" t="e">
        <f>#REF!</f>
        <v>#REF!</v>
      </c>
      <c r="IOR1671" s="1" t="e">
        <f>#REF!</f>
        <v>#REF!</v>
      </c>
      <c r="IOS1671" s="1" t="e">
        <f>#REF!</f>
        <v>#REF!</v>
      </c>
      <c r="IOT1671" s="1" t="e">
        <f>#REF!</f>
        <v>#REF!</v>
      </c>
      <c r="IOU1671" s="1" t="e">
        <f>#REF!</f>
        <v>#REF!</v>
      </c>
      <c r="IOV1671" s="1" t="e">
        <f>#REF!</f>
        <v>#REF!</v>
      </c>
      <c r="IOW1671" s="1" t="e">
        <f>#REF!</f>
        <v>#REF!</v>
      </c>
      <c r="IOX1671" s="1" t="e">
        <f>#REF!</f>
        <v>#REF!</v>
      </c>
      <c r="IOY1671" s="1" t="e">
        <f>#REF!</f>
        <v>#REF!</v>
      </c>
      <c r="IOZ1671" s="1" t="e">
        <f>#REF!</f>
        <v>#REF!</v>
      </c>
      <c r="IPA1671" s="1" t="e">
        <f>#REF!</f>
        <v>#REF!</v>
      </c>
      <c r="IPB1671" s="1" t="e">
        <f>#REF!</f>
        <v>#REF!</v>
      </c>
      <c r="IPC1671" s="1" t="e">
        <f>#REF!</f>
        <v>#REF!</v>
      </c>
      <c r="IPD1671" s="1" t="e">
        <f>#REF!</f>
        <v>#REF!</v>
      </c>
      <c r="IPE1671" s="1" t="e">
        <f>#REF!</f>
        <v>#REF!</v>
      </c>
      <c r="IPF1671" s="1" t="e">
        <f>#REF!</f>
        <v>#REF!</v>
      </c>
      <c r="IPG1671" s="1" t="e">
        <f>#REF!</f>
        <v>#REF!</v>
      </c>
      <c r="IPH1671" s="1" t="e">
        <f>#REF!</f>
        <v>#REF!</v>
      </c>
      <c r="IPI1671" s="1" t="e">
        <f>#REF!</f>
        <v>#REF!</v>
      </c>
      <c r="IPJ1671" s="1" t="e">
        <f>#REF!</f>
        <v>#REF!</v>
      </c>
      <c r="IPK1671" s="1" t="e">
        <f>#REF!</f>
        <v>#REF!</v>
      </c>
      <c r="IPL1671" s="1" t="e">
        <f>#REF!</f>
        <v>#REF!</v>
      </c>
      <c r="IPM1671" s="1" t="e">
        <f>#REF!</f>
        <v>#REF!</v>
      </c>
      <c r="IPN1671" s="1" t="e">
        <f>#REF!</f>
        <v>#REF!</v>
      </c>
      <c r="IPO1671" s="1" t="e">
        <f>#REF!</f>
        <v>#REF!</v>
      </c>
      <c r="IPP1671" s="1" t="e">
        <f>#REF!</f>
        <v>#REF!</v>
      </c>
      <c r="IPQ1671" s="1" t="e">
        <f>#REF!</f>
        <v>#REF!</v>
      </c>
      <c r="IPR1671" s="1" t="e">
        <f>#REF!</f>
        <v>#REF!</v>
      </c>
      <c r="IPS1671" s="1" t="e">
        <f>#REF!</f>
        <v>#REF!</v>
      </c>
      <c r="IPT1671" s="1" t="e">
        <f>#REF!</f>
        <v>#REF!</v>
      </c>
      <c r="IPU1671" s="1" t="e">
        <f>#REF!</f>
        <v>#REF!</v>
      </c>
      <c r="IPV1671" s="1" t="e">
        <f>#REF!</f>
        <v>#REF!</v>
      </c>
      <c r="IPW1671" s="1" t="e">
        <f>#REF!</f>
        <v>#REF!</v>
      </c>
      <c r="IPX1671" s="1" t="e">
        <f>#REF!</f>
        <v>#REF!</v>
      </c>
      <c r="IPY1671" s="1" t="e">
        <f>#REF!</f>
        <v>#REF!</v>
      </c>
      <c r="IPZ1671" s="1" t="e">
        <f>#REF!</f>
        <v>#REF!</v>
      </c>
      <c r="IQA1671" s="1" t="e">
        <f>#REF!</f>
        <v>#REF!</v>
      </c>
      <c r="IQB1671" s="1" t="e">
        <f>#REF!</f>
        <v>#REF!</v>
      </c>
      <c r="IQC1671" s="1" t="e">
        <f>#REF!</f>
        <v>#REF!</v>
      </c>
      <c r="IQD1671" s="1" t="e">
        <f>#REF!</f>
        <v>#REF!</v>
      </c>
      <c r="IQE1671" s="1" t="e">
        <f>#REF!</f>
        <v>#REF!</v>
      </c>
      <c r="IQF1671" s="1" t="e">
        <f>#REF!</f>
        <v>#REF!</v>
      </c>
      <c r="IQG1671" s="1" t="e">
        <f>#REF!</f>
        <v>#REF!</v>
      </c>
      <c r="IQH1671" s="1" t="e">
        <f>#REF!</f>
        <v>#REF!</v>
      </c>
      <c r="IQI1671" s="1" t="e">
        <f>#REF!</f>
        <v>#REF!</v>
      </c>
      <c r="IQJ1671" s="1" t="e">
        <f>#REF!</f>
        <v>#REF!</v>
      </c>
      <c r="IQK1671" s="1" t="e">
        <f>#REF!</f>
        <v>#REF!</v>
      </c>
      <c r="IQL1671" s="1" t="e">
        <f>#REF!</f>
        <v>#REF!</v>
      </c>
      <c r="IQM1671" s="1" t="e">
        <f>#REF!</f>
        <v>#REF!</v>
      </c>
      <c r="IQN1671" s="1" t="e">
        <f>#REF!</f>
        <v>#REF!</v>
      </c>
      <c r="IQO1671" s="1" t="e">
        <f>#REF!</f>
        <v>#REF!</v>
      </c>
      <c r="IQP1671" s="1" t="e">
        <f>#REF!</f>
        <v>#REF!</v>
      </c>
      <c r="IQQ1671" s="1" t="e">
        <f>#REF!</f>
        <v>#REF!</v>
      </c>
      <c r="IQR1671" s="1" t="e">
        <f>#REF!</f>
        <v>#REF!</v>
      </c>
      <c r="IQS1671" s="1" t="e">
        <f>#REF!</f>
        <v>#REF!</v>
      </c>
      <c r="IQT1671" s="1" t="e">
        <f>#REF!</f>
        <v>#REF!</v>
      </c>
      <c r="IQU1671" s="1" t="e">
        <f>#REF!</f>
        <v>#REF!</v>
      </c>
      <c r="IQV1671" s="1" t="e">
        <f>#REF!</f>
        <v>#REF!</v>
      </c>
      <c r="IQW1671" s="1" t="e">
        <f>#REF!</f>
        <v>#REF!</v>
      </c>
      <c r="IQX1671" s="1" t="e">
        <f>#REF!</f>
        <v>#REF!</v>
      </c>
      <c r="IQY1671" s="1" t="e">
        <f>#REF!</f>
        <v>#REF!</v>
      </c>
      <c r="IQZ1671" s="1" t="e">
        <f>#REF!</f>
        <v>#REF!</v>
      </c>
      <c r="IRA1671" s="1" t="e">
        <f>#REF!</f>
        <v>#REF!</v>
      </c>
      <c r="IRB1671" s="1" t="e">
        <f>#REF!</f>
        <v>#REF!</v>
      </c>
      <c r="IRC1671" s="1" t="e">
        <f>#REF!</f>
        <v>#REF!</v>
      </c>
      <c r="IRD1671" s="1" t="e">
        <f>#REF!</f>
        <v>#REF!</v>
      </c>
      <c r="IRE1671" s="1" t="e">
        <f>#REF!</f>
        <v>#REF!</v>
      </c>
      <c r="IRF1671" s="1" t="e">
        <f>#REF!</f>
        <v>#REF!</v>
      </c>
      <c r="IRG1671" s="1" t="e">
        <f>#REF!</f>
        <v>#REF!</v>
      </c>
      <c r="IRH1671" s="1" t="e">
        <f>#REF!</f>
        <v>#REF!</v>
      </c>
      <c r="IRI1671" s="1" t="e">
        <f>#REF!</f>
        <v>#REF!</v>
      </c>
      <c r="IRJ1671" s="1" t="e">
        <f>#REF!</f>
        <v>#REF!</v>
      </c>
      <c r="IRK1671" s="1" t="e">
        <f>#REF!</f>
        <v>#REF!</v>
      </c>
      <c r="IRL1671" s="1" t="e">
        <f>#REF!</f>
        <v>#REF!</v>
      </c>
      <c r="IRM1671" s="1" t="e">
        <f>#REF!</f>
        <v>#REF!</v>
      </c>
      <c r="IRN1671" s="1" t="e">
        <f>#REF!</f>
        <v>#REF!</v>
      </c>
      <c r="IRO1671" s="1" t="e">
        <f>#REF!</f>
        <v>#REF!</v>
      </c>
      <c r="IRP1671" s="1" t="e">
        <f>#REF!</f>
        <v>#REF!</v>
      </c>
      <c r="IRQ1671" s="1" t="e">
        <f>#REF!</f>
        <v>#REF!</v>
      </c>
      <c r="IRR1671" s="1" t="e">
        <f>#REF!</f>
        <v>#REF!</v>
      </c>
      <c r="IRS1671" s="1" t="e">
        <f>#REF!</f>
        <v>#REF!</v>
      </c>
      <c r="IRT1671" s="1" t="e">
        <f>#REF!</f>
        <v>#REF!</v>
      </c>
      <c r="IRU1671" s="1" t="e">
        <f>#REF!</f>
        <v>#REF!</v>
      </c>
      <c r="IRV1671" s="1" t="e">
        <f>#REF!</f>
        <v>#REF!</v>
      </c>
      <c r="IRW1671" s="1" t="e">
        <f>#REF!</f>
        <v>#REF!</v>
      </c>
      <c r="IRX1671" s="1" t="e">
        <f>#REF!</f>
        <v>#REF!</v>
      </c>
      <c r="IRY1671" s="1" t="e">
        <f>#REF!</f>
        <v>#REF!</v>
      </c>
      <c r="IRZ1671" s="1" t="e">
        <f>#REF!</f>
        <v>#REF!</v>
      </c>
      <c r="ISA1671" s="1" t="e">
        <f>#REF!</f>
        <v>#REF!</v>
      </c>
      <c r="ISB1671" s="1" t="e">
        <f>#REF!</f>
        <v>#REF!</v>
      </c>
      <c r="ISC1671" s="1" t="e">
        <f>#REF!</f>
        <v>#REF!</v>
      </c>
      <c r="ISD1671" s="1" t="e">
        <f>#REF!</f>
        <v>#REF!</v>
      </c>
      <c r="ISE1671" s="1" t="e">
        <f>#REF!</f>
        <v>#REF!</v>
      </c>
      <c r="ISF1671" s="1" t="e">
        <f>#REF!</f>
        <v>#REF!</v>
      </c>
      <c r="ISG1671" s="1" t="e">
        <f>#REF!</f>
        <v>#REF!</v>
      </c>
      <c r="ISH1671" s="1" t="e">
        <f>#REF!</f>
        <v>#REF!</v>
      </c>
      <c r="ISI1671" s="1" t="e">
        <f>#REF!</f>
        <v>#REF!</v>
      </c>
      <c r="ISJ1671" s="1" t="e">
        <f>#REF!</f>
        <v>#REF!</v>
      </c>
      <c r="ISK1671" s="1" t="e">
        <f>#REF!</f>
        <v>#REF!</v>
      </c>
      <c r="ISL1671" s="1" t="e">
        <f>#REF!</f>
        <v>#REF!</v>
      </c>
      <c r="ISM1671" s="1" t="e">
        <f>#REF!</f>
        <v>#REF!</v>
      </c>
      <c r="ISN1671" s="1" t="e">
        <f>#REF!</f>
        <v>#REF!</v>
      </c>
      <c r="ISO1671" s="1" t="e">
        <f>#REF!</f>
        <v>#REF!</v>
      </c>
      <c r="ISP1671" s="1" t="e">
        <f>#REF!</f>
        <v>#REF!</v>
      </c>
      <c r="ISQ1671" s="1" t="e">
        <f>#REF!</f>
        <v>#REF!</v>
      </c>
      <c r="ISR1671" s="1" t="e">
        <f>#REF!</f>
        <v>#REF!</v>
      </c>
      <c r="ISS1671" s="1" t="e">
        <f>#REF!</f>
        <v>#REF!</v>
      </c>
      <c r="IST1671" s="1" t="e">
        <f>#REF!</f>
        <v>#REF!</v>
      </c>
      <c r="ISU1671" s="1" t="e">
        <f>#REF!</f>
        <v>#REF!</v>
      </c>
      <c r="ISV1671" s="1" t="e">
        <f>#REF!</f>
        <v>#REF!</v>
      </c>
      <c r="ISW1671" s="1" t="e">
        <f>#REF!</f>
        <v>#REF!</v>
      </c>
      <c r="ISX1671" s="1" t="e">
        <f>#REF!</f>
        <v>#REF!</v>
      </c>
      <c r="ISY1671" s="1" t="e">
        <f>#REF!</f>
        <v>#REF!</v>
      </c>
      <c r="ISZ1671" s="1" t="e">
        <f>#REF!</f>
        <v>#REF!</v>
      </c>
      <c r="ITA1671" s="1" t="e">
        <f>#REF!</f>
        <v>#REF!</v>
      </c>
      <c r="ITB1671" s="1" t="e">
        <f>#REF!</f>
        <v>#REF!</v>
      </c>
      <c r="ITC1671" s="1" t="e">
        <f>#REF!</f>
        <v>#REF!</v>
      </c>
      <c r="ITD1671" s="1" t="e">
        <f>#REF!</f>
        <v>#REF!</v>
      </c>
      <c r="ITE1671" s="1" t="e">
        <f>#REF!</f>
        <v>#REF!</v>
      </c>
      <c r="ITF1671" s="1" t="e">
        <f>#REF!</f>
        <v>#REF!</v>
      </c>
      <c r="ITG1671" s="1" t="e">
        <f>#REF!</f>
        <v>#REF!</v>
      </c>
      <c r="ITH1671" s="1" t="e">
        <f>#REF!</f>
        <v>#REF!</v>
      </c>
      <c r="ITI1671" s="1" t="e">
        <f>#REF!</f>
        <v>#REF!</v>
      </c>
      <c r="ITJ1671" s="1" t="e">
        <f>#REF!</f>
        <v>#REF!</v>
      </c>
      <c r="ITK1671" s="1" t="e">
        <f>#REF!</f>
        <v>#REF!</v>
      </c>
      <c r="ITL1671" s="1" t="e">
        <f>#REF!</f>
        <v>#REF!</v>
      </c>
      <c r="ITM1671" s="1" t="e">
        <f>#REF!</f>
        <v>#REF!</v>
      </c>
      <c r="ITN1671" s="1" t="e">
        <f>#REF!</f>
        <v>#REF!</v>
      </c>
      <c r="ITO1671" s="1" t="e">
        <f>#REF!</f>
        <v>#REF!</v>
      </c>
      <c r="ITP1671" s="1" t="e">
        <f>#REF!</f>
        <v>#REF!</v>
      </c>
      <c r="ITQ1671" s="1" t="e">
        <f>#REF!</f>
        <v>#REF!</v>
      </c>
      <c r="ITR1671" s="1" t="e">
        <f>#REF!</f>
        <v>#REF!</v>
      </c>
      <c r="ITS1671" s="1" t="e">
        <f>#REF!</f>
        <v>#REF!</v>
      </c>
      <c r="ITT1671" s="1" t="e">
        <f>#REF!</f>
        <v>#REF!</v>
      </c>
      <c r="ITU1671" s="1" t="e">
        <f>#REF!</f>
        <v>#REF!</v>
      </c>
      <c r="ITV1671" s="1" t="e">
        <f>#REF!</f>
        <v>#REF!</v>
      </c>
      <c r="ITW1671" s="1" t="e">
        <f>#REF!</f>
        <v>#REF!</v>
      </c>
      <c r="ITX1671" s="1" t="e">
        <f>#REF!</f>
        <v>#REF!</v>
      </c>
      <c r="ITY1671" s="1" t="e">
        <f>#REF!</f>
        <v>#REF!</v>
      </c>
      <c r="ITZ1671" s="1" t="e">
        <f>#REF!</f>
        <v>#REF!</v>
      </c>
      <c r="IUA1671" s="1" t="e">
        <f>#REF!</f>
        <v>#REF!</v>
      </c>
      <c r="IUB1671" s="1" t="e">
        <f>#REF!</f>
        <v>#REF!</v>
      </c>
      <c r="IUC1671" s="1" t="e">
        <f>#REF!</f>
        <v>#REF!</v>
      </c>
      <c r="IUD1671" s="1" t="e">
        <f>#REF!</f>
        <v>#REF!</v>
      </c>
      <c r="IUE1671" s="1" t="e">
        <f>#REF!</f>
        <v>#REF!</v>
      </c>
      <c r="IUF1671" s="1" t="e">
        <f>#REF!</f>
        <v>#REF!</v>
      </c>
      <c r="IUG1671" s="1" t="e">
        <f>#REF!</f>
        <v>#REF!</v>
      </c>
      <c r="IUH1671" s="1" t="e">
        <f>#REF!</f>
        <v>#REF!</v>
      </c>
      <c r="IUI1671" s="1" t="e">
        <f>#REF!</f>
        <v>#REF!</v>
      </c>
      <c r="IUJ1671" s="1" t="e">
        <f>#REF!</f>
        <v>#REF!</v>
      </c>
      <c r="IUK1671" s="1" t="e">
        <f>#REF!</f>
        <v>#REF!</v>
      </c>
      <c r="IUL1671" s="1" t="e">
        <f>#REF!</f>
        <v>#REF!</v>
      </c>
      <c r="IUM1671" s="1" t="e">
        <f>#REF!</f>
        <v>#REF!</v>
      </c>
      <c r="IUN1671" s="1" t="e">
        <f>#REF!</f>
        <v>#REF!</v>
      </c>
      <c r="IUO1671" s="1" t="e">
        <f>#REF!</f>
        <v>#REF!</v>
      </c>
      <c r="IUP1671" s="1" t="e">
        <f>#REF!</f>
        <v>#REF!</v>
      </c>
      <c r="IUQ1671" s="1" t="e">
        <f>#REF!</f>
        <v>#REF!</v>
      </c>
      <c r="IUR1671" s="1" t="e">
        <f>#REF!</f>
        <v>#REF!</v>
      </c>
      <c r="IUS1671" s="1" t="e">
        <f>#REF!</f>
        <v>#REF!</v>
      </c>
      <c r="IUT1671" s="1" t="e">
        <f>#REF!</f>
        <v>#REF!</v>
      </c>
      <c r="IUU1671" s="1" t="e">
        <f>#REF!</f>
        <v>#REF!</v>
      </c>
      <c r="IUV1671" s="1" t="e">
        <f>#REF!</f>
        <v>#REF!</v>
      </c>
      <c r="IUW1671" s="1" t="e">
        <f>#REF!</f>
        <v>#REF!</v>
      </c>
      <c r="IUX1671" s="1" t="e">
        <f>#REF!</f>
        <v>#REF!</v>
      </c>
      <c r="IUY1671" s="1" t="e">
        <f>#REF!</f>
        <v>#REF!</v>
      </c>
      <c r="IUZ1671" s="1" t="e">
        <f>#REF!</f>
        <v>#REF!</v>
      </c>
      <c r="IVA1671" s="1" t="e">
        <f>#REF!</f>
        <v>#REF!</v>
      </c>
      <c r="IVB1671" s="1" t="e">
        <f>#REF!</f>
        <v>#REF!</v>
      </c>
      <c r="IVC1671" s="1" t="e">
        <f>#REF!</f>
        <v>#REF!</v>
      </c>
      <c r="IVD1671" s="1" t="e">
        <f>#REF!</f>
        <v>#REF!</v>
      </c>
      <c r="IVE1671" s="1" t="e">
        <f>#REF!</f>
        <v>#REF!</v>
      </c>
      <c r="IVF1671" s="1" t="e">
        <f>#REF!</f>
        <v>#REF!</v>
      </c>
      <c r="IVG1671" s="1" t="e">
        <f>#REF!</f>
        <v>#REF!</v>
      </c>
      <c r="IVH1671" s="1" t="e">
        <f>#REF!</f>
        <v>#REF!</v>
      </c>
      <c r="IVI1671" s="1" t="e">
        <f>#REF!</f>
        <v>#REF!</v>
      </c>
      <c r="IVJ1671" s="1" t="e">
        <f>#REF!</f>
        <v>#REF!</v>
      </c>
      <c r="IVK1671" s="1" t="e">
        <f>#REF!</f>
        <v>#REF!</v>
      </c>
      <c r="IVL1671" s="1" t="e">
        <f>#REF!</f>
        <v>#REF!</v>
      </c>
      <c r="IVM1671" s="1" t="e">
        <f>#REF!</f>
        <v>#REF!</v>
      </c>
      <c r="IVN1671" s="1" t="e">
        <f>#REF!</f>
        <v>#REF!</v>
      </c>
      <c r="IVO1671" s="1" t="e">
        <f>#REF!</f>
        <v>#REF!</v>
      </c>
      <c r="IVP1671" s="1" t="e">
        <f>#REF!</f>
        <v>#REF!</v>
      </c>
      <c r="IVQ1671" s="1" t="e">
        <f>#REF!</f>
        <v>#REF!</v>
      </c>
      <c r="IVR1671" s="1" t="e">
        <f>#REF!</f>
        <v>#REF!</v>
      </c>
      <c r="IVS1671" s="1" t="e">
        <f>#REF!</f>
        <v>#REF!</v>
      </c>
      <c r="IVT1671" s="1" t="e">
        <f>#REF!</f>
        <v>#REF!</v>
      </c>
      <c r="IVU1671" s="1" t="e">
        <f>#REF!</f>
        <v>#REF!</v>
      </c>
      <c r="IVV1671" s="1" t="e">
        <f>#REF!</f>
        <v>#REF!</v>
      </c>
      <c r="IVW1671" s="1" t="e">
        <f>#REF!</f>
        <v>#REF!</v>
      </c>
      <c r="IVX1671" s="1" t="e">
        <f>#REF!</f>
        <v>#REF!</v>
      </c>
      <c r="IVY1671" s="1" t="e">
        <f>#REF!</f>
        <v>#REF!</v>
      </c>
      <c r="IVZ1671" s="1" t="e">
        <f>#REF!</f>
        <v>#REF!</v>
      </c>
      <c r="IWA1671" s="1" t="e">
        <f>#REF!</f>
        <v>#REF!</v>
      </c>
      <c r="IWB1671" s="1" t="e">
        <f>#REF!</f>
        <v>#REF!</v>
      </c>
      <c r="IWC1671" s="1" t="e">
        <f>#REF!</f>
        <v>#REF!</v>
      </c>
      <c r="IWD1671" s="1" t="e">
        <f>#REF!</f>
        <v>#REF!</v>
      </c>
      <c r="IWE1671" s="1" t="e">
        <f>#REF!</f>
        <v>#REF!</v>
      </c>
      <c r="IWF1671" s="1" t="e">
        <f>#REF!</f>
        <v>#REF!</v>
      </c>
      <c r="IWG1671" s="1" t="e">
        <f>#REF!</f>
        <v>#REF!</v>
      </c>
      <c r="IWH1671" s="1" t="e">
        <f>#REF!</f>
        <v>#REF!</v>
      </c>
      <c r="IWI1671" s="1" t="e">
        <f>#REF!</f>
        <v>#REF!</v>
      </c>
      <c r="IWJ1671" s="1" t="e">
        <f>#REF!</f>
        <v>#REF!</v>
      </c>
      <c r="IWK1671" s="1" t="e">
        <f>#REF!</f>
        <v>#REF!</v>
      </c>
      <c r="IWL1671" s="1" t="e">
        <f>#REF!</f>
        <v>#REF!</v>
      </c>
      <c r="IWM1671" s="1" t="e">
        <f>#REF!</f>
        <v>#REF!</v>
      </c>
      <c r="IWN1671" s="1" t="e">
        <f>#REF!</f>
        <v>#REF!</v>
      </c>
      <c r="IWO1671" s="1" t="e">
        <f>#REF!</f>
        <v>#REF!</v>
      </c>
      <c r="IWP1671" s="1" t="e">
        <f>#REF!</f>
        <v>#REF!</v>
      </c>
      <c r="IWQ1671" s="1" t="e">
        <f>#REF!</f>
        <v>#REF!</v>
      </c>
      <c r="IWR1671" s="1" t="e">
        <f>#REF!</f>
        <v>#REF!</v>
      </c>
      <c r="IWS1671" s="1" t="e">
        <f>#REF!</f>
        <v>#REF!</v>
      </c>
      <c r="IWT1671" s="1" t="e">
        <f>#REF!</f>
        <v>#REF!</v>
      </c>
      <c r="IWU1671" s="1" t="e">
        <f>#REF!</f>
        <v>#REF!</v>
      </c>
      <c r="IWV1671" s="1" t="e">
        <f>#REF!</f>
        <v>#REF!</v>
      </c>
      <c r="IWW1671" s="1" t="e">
        <f>#REF!</f>
        <v>#REF!</v>
      </c>
      <c r="IWX1671" s="1" t="e">
        <f>#REF!</f>
        <v>#REF!</v>
      </c>
      <c r="IWY1671" s="1" t="e">
        <f>#REF!</f>
        <v>#REF!</v>
      </c>
      <c r="IWZ1671" s="1" t="e">
        <f>#REF!</f>
        <v>#REF!</v>
      </c>
      <c r="IXA1671" s="1" t="e">
        <f>#REF!</f>
        <v>#REF!</v>
      </c>
      <c r="IXB1671" s="1" t="e">
        <f>#REF!</f>
        <v>#REF!</v>
      </c>
      <c r="IXC1671" s="1" t="e">
        <f>#REF!</f>
        <v>#REF!</v>
      </c>
      <c r="IXD1671" s="1" t="e">
        <f>#REF!</f>
        <v>#REF!</v>
      </c>
      <c r="IXE1671" s="1" t="e">
        <f>#REF!</f>
        <v>#REF!</v>
      </c>
      <c r="IXF1671" s="1" t="e">
        <f>#REF!</f>
        <v>#REF!</v>
      </c>
      <c r="IXG1671" s="1" t="e">
        <f>#REF!</f>
        <v>#REF!</v>
      </c>
      <c r="IXH1671" s="1" t="e">
        <f>#REF!</f>
        <v>#REF!</v>
      </c>
      <c r="IXI1671" s="1" t="e">
        <f>#REF!</f>
        <v>#REF!</v>
      </c>
      <c r="IXJ1671" s="1" t="e">
        <f>#REF!</f>
        <v>#REF!</v>
      </c>
      <c r="IXK1671" s="1" t="e">
        <f>#REF!</f>
        <v>#REF!</v>
      </c>
      <c r="IXL1671" s="1" t="e">
        <f>#REF!</f>
        <v>#REF!</v>
      </c>
      <c r="IXM1671" s="1" t="e">
        <f>#REF!</f>
        <v>#REF!</v>
      </c>
      <c r="IXN1671" s="1" t="e">
        <f>#REF!</f>
        <v>#REF!</v>
      </c>
      <c r="IXO1671" s="1" t="e">
        <f>#REF!</f>
        <v>#REF!</v>
      </c>
      <c r="IXP1671" s="1" t="e">
        <f>#REF!</f>
        <v>#REF!</v>
      </c>
      <c r="IXQ1671" s="1" t="e">
        <f>#REF!</f>
        <v>#REF!</v>
      </c>
      <c r="IXR1671" s="1" t="e">
        <f>#REF!</f>
        <v>#REF!</v>
      </c>
      <c r="IXS1671" s="1" t="e">
        <f>#REF!</f>
        <v>#REF!</v>
      </c>
      <c r="IXT1671" s="1" t="e">
        <f>#REF!</f>
        <v>#REF!</v>
      </c>
      <c r="IXU1671" s="1" t="e">
        <f>#REF!</f>
        <v>#REF!</v>
      </c>
      <c r="IXV1671" s="1" t="e">
        <f>#REF!</f>
        <v>#REF!</v>
      </c>
      <c r="IXW1671" s="1" t="e">
        <f>#REF!</f>
        <v>#REF!</v>
      </c>
      <c r="IXX1671" s="1" t="e">
        <f>#REF!</f>
        <v>#REF!</v>
      </c>
      <c r="IXY1671" s="1" t="e">
        <f>#REF!</f>
        <v>#REF!</v>
      </c>
      <c r="IXZ1671" s="1" t="e">
        <f>#REF!</f>
        <v>#REF!</v>
      </c>
      <c r="IYA1671" s="1" t="e">
        <f>#REF!</f>
        <v>#REF!</v>
      </c>
      <c r="IYB1671" s="1" t="e">
        <f>#REF!</f>
        <v>#REF!</v>
      </c>
      <c r="IYC1671" s="1" t="e">
        <f>#REF!</f>
        <v>#REF!</v>
      </c>
      <c r="IYD1671" s="1" t="e">
        <f>#REF!</f>
        <v>#REF!</v>
      </c>
      <c r="IYE1671" s="1" t="e">
        <f>#REF!</f>
        <v>#REF!</v>
      </c>
      <c r="IYF1671" s="1" t="e">
        <f>#REF!</f>
        <v>#REF!</v>
      </c>
      <c r="IYG1671" s="1" t="e">
        <f>#REF!</f>
        <v>#REF!</v>
      </c>
      <c r="IYH1671" s="1" t="e">
        <f>#REF!</f>
        <v>#REF!</v>
      </c>
      <c r="IYI1671" s="1" t="e">
        <f>#REF!</f>
        <v>#REF!</v>
      </c>
      <c r="IYJ1671" s="1" t="e">
        <f>#REF!</f>
        <v>#REF!</v>
      </c>
      <c r="IYK1671" s="1" t="e">
        <f>#REF!</f>
        <v>#REF!</v>
      </c>
      <c r="IYL1671" s="1" t="e">
        <f>#REF!</f>
        <v>#REF!</v>
      </c>
      <c r="IYM1671" s="1" t="e">
        <f>#REF!</f>
        <v>#REF!</v>
      </c>
      <c r="IYN1671" s="1" t="e">
        <f>#REF!</f>
        <v>#REF!</v>
      </c>
      <c r="IYO1671" s="1" t="e">
        <f>#REF!</f>
        <v>#REF!</v>
      </c>
      <c r="IYP1671" s="1" t="e">
        <f>#REF!</f>
        <v>#REF!</v>
      </c>
      <c r="IYQ1671" s="1" t="e">
        <f>#REF!</f>
        <v>#REF!</v>
      </c>
      <c r="IYR1671" s="1" t="e">
        <f>#REF!</f>
        <v>#REF!</v>
      </c>
      <c r="IYS1671" s="1" t="e">
        <f>#REF!</f>
        <v>#REF!</v>
      </c>
      <c r="IYT1671" s="1" t="e">
        <f>#REF!</f>
        <v>#REF!</v>
      </c>
      <c r="IYU1671" s="1" t="e">
        <f>#REF!</f>
        <v>#REF!</v>
      </c>
      <c r="IYV1671" s="1" t="e">
        <f>#REF!</f>
        <v>#REF!</v>
      </c>
      <c r="IYW1671" s="1" t="e">
        <f>#REF!</f>
        <v>#REF!</v>
      </c>
      <c r="IYX1671" s="1" t="e">
        <f>#REF!</f>
        <v>#REF!</v>
      </c>
      <c r="IYY1671" s="1" t="e">
        <f>#REF!</f>
        <v>#REF!</v>
      </c>
      <c r="IYZ1671" s="1" t="e">
        <f>#REF!</f>
        <v>#REF!</v>
      </c>
      <c r="IZA1671" s="1" t="e">
        <f>#REF!</f>
        <v>#REF!</v>
      </c>
      <c r="IZB1671" s="1" t="e">
        <f>#REF!</f>
        <v>#REF!</v>
      </c>
      <c r="IZC1671" s="1" t="e">
        <f>#REF!</f>
        <v>#REF!</v>
      </c>
      <c r="IZD1671" s="1" t="e">
        <f>#REF!</f>
        <v>#REF!</v>
      </c>
      <c r="IZE1671" s="1" t="e">
        <f>#REF!</f>
        <v>#REF!</v>
      </c>
      <c r="IZF1671" s="1" t="e">
        <f>#REF!</f>
        <v>#REF!</v>
      </c>
      <c r="IZG1671" s="1" t="e">
        <f>#REF!</f>
        <v>#REF!</v>
      </c>
      <c r="IZH1671" s="1" t="e">
        <f>#REF!</f>
        <v>#REF!</v>
      </c>
      <c r="IZI1671" s="1" t="e">
        <f>#REF!</f>
        <v>#REF!</v>
      </c>
      <c r="IZJ1671" s="1" t="e">
        <f>#REF!</f>
        <v>#REF!</v>
      </c>
      <c r="IZK1671" s="1" t="e">
        <f>#REF!</f>
        <v>#REF!</v>
      </c>
      <c r="IZL1671" s="1" t="e">
        <f>#REF!</f>
        <v>#REF!</v>
      </c>
      <c r="IZM1671" s="1" t="e">
        <f>#REF!</f>
        <v>#REF!</v>
      </c>
      <c r="IZN1671" s="1" t="e">
        <f>#REF!</f>
        <v>#REF!</v>
      </c>
      <c r="IZO1671" s="1" t="e">
        <f>#REF!</f>
        <v>#REF!</v>
      </c>
      <c r="IZP1671" s="1" t="e">
        <f>#REF!</f>
        <v>#REF!</v>
      </c>
      <c r="IZQ1671" s="1" t="e">
        <f>#REF!</f>
        <v>#REF!</v>
      </c>
      <c r="IZR1671" s="1" t="e">
        <f>#REF!</f>
        <v>#REF!</v>
      </c>
      <c r="IZS1671" s="1" t="e">
        <f>#REF!</f>
        <v>#REF!</v>
      </c>
      <c r="IZT1671" s="1" t="e">
        <f>#REF!</f>
        <v>#REF!</v>
      </c>
      <c r="IZU1671" s="1" t="e">
        <f>#REF!</f>
        <v>#REF!</v>
      </c>
      <c r="IZV1671" s="1" t="e">
        <f>#REF!</f>
        <v>#REF!</v>
      </c>
      <c r="IZW1671" s="1" t="e">
        <f>#REF!</f>
        <v>#REF!</v>
      </c>
      <c r="IZX1671" s="1" t="e">
        <f>#REF!</f>
        <v>#REF!</v>
      </c>
      <c r="IZY1671" s="1" t="e">
        <f>#REF!</f>
        <v>#REF!</v>
      </c>
      <c r="IZZ1671" s="1" t="e">
        <f>#REF!</f>
        <v>#REF!</v>
      </c>
      <c r="JAA1671" s="1" t="e">
        <f>#REF!</f>
        <v>#REF!</v>
      </c>
      <c r="JAB1671" s="1" t="e">
        <f>#REF!</f>
        <v>#REF!</v>
      </c>
      <c r="JAC1671" s="1" t="e">
        <f>#REF!</f>
        <v>#REF!</v>
      </c>
      <c r="JAD1671" s="1" t="e">
        <f>#REF!</f>
        <v>#REF!</v>
      </c>
      <c r="JAE1671" s="1" t="e">
        <f>#REF!</f>
        <v>#REF!</v>
      </c>
      <c r="JAF1671" s="1" t="e">
        <f>#REF!</f>
        <v>#REF!</v>
      </c>
      <c r="JAG1671" s="1" t="e">
        <f>#REF!</f>
        <v>#REF!</v>
      </c>
      <c r="JAH1671" s="1" t="e">
        <f>#REF!</f>
        <v>#REF!</v>
      </c>
      <c r="JAI1671" s="1" t="e">
        <f>#REF!</f>
        <v>#REF!</v>
      </c>
      <c r="JAJ1671" s="1" t="e">
        <f>#REF!</f>
        <v>#REF!</v>
      </c>
      <c r="JAK1671" s="1" t="e">
        <f>#REF!</f>
        <v>#REF!</v>
      </c>
      <c r="JAL1671" s="1" t="e">
        <f>#REF!</f>
        <v>#REF!</v>
      </c>
      <c r="JAM1671" s="1" t="e">
        <f>#REF!</f>
        <v>#REF!</v>
      </c>
      <c r="JAN1671" s="1" t="e">
        <f>#REF!</f>
        <v>#REF!</v>
      </c>
      <c r="JAO1671" s="1" t="e">
        <f>#REF!</f>
        <v>#REF!</v>
      </c>
      <c r="JAP1671" s="1" t="e">
        <f>#REF!</f>
        <v>#REF!</v>
      </c>
      <c r="JAQ1671" s="1" t="e">
        <f>#REF!</f>
        <v>#REF!</v>
      </c>
      <c r="JAR1671" s="1" t="e">
        <f>#REF!</f>
        <v>#REF!</v>
      </c>
      <c r="JAS1671" s="1" t="e">
        <f>#REF!</f>
        <v>#REF!</v>
      </c>
      <c r="JAT1671" s="1" t="e">
        <f>#REF!</f>
        <v>#REF!</v>
      </c>
      <c r="JAU1671" s="1" t="e">
        <f>#REF!</f>
        <v>#REF!</v>
      </c>
      <c r="JAV1671" s="1" t="e">
        <f>#REF!</f>
        <v>#REF!</v>
      </c>
      <c r="JAW1671" s="1" t="e">
        <f>#REF!</f>
        <v>#REF!</v>
      </c>
      <c r="JAX1671" s="1" t="e">
        <f>#REF!</f>
        <v>#REF!</v>
      </c>
      <c r="JAY1671" s="1" t="e">
        <f>#REF!</f>
        <v>#REF!</v>
      </c>
      <c r="JAZ1671" s="1" t="e">
        <f>#REF!</f>
        <v>#REF!</v>
      </c>
      <c r="JBA1671" s="1" t="e">
        <f>#REF!</f>
        <v>#REF!</v>
      </c>
      <c r="JBB1671" s="1" t="e">
        <f>#REF!</f>
        <v>#REF!</v>
      </c>
      <c r="JBC1671" s="1" t="e">
        <f>#REF!</f>
        <v>#REF!</v>
      </c>
      <c r="JBD1671" s="1" t="e">
        <f>#REF!</f>
        <v>#REF!</v>
      </c>
      <c r="JBE1671" s="1" t="e">
        <f>#REF!</f>
        <v>#REF!</v>
      </c>
      <c r="JBF1671" s="1" t="e">
        <f>#REF!</f>
        <v>#REF!</v>
      </c>
      <c r="JBG1671" s="1" t="e">
        <f>#REF!</f>
        <v>#REF!</v>
      </c>
      <c r="JBH1671" s="1" t="e">
        <f>#REF!</f>
        <v>#REF!</v>
      </c>
      <c r="JBI1671" s="1" t="e">
        <f>#REF!</f>
        <v>#REF!</v>
      </c>
      <c r="JBJ1671" s="1" t="e">
        <f>#REF!</f>
        <v>#REF!</v>
      </c>
      <c r="JBK1671" s="1" t="e">
        <f>#REF!</f>
        <v>#REF!</v>
      </c>
      <c r="JBL1671" s="1" t="e">
        <f>#REF!</f>
        <v>#REF!</v>
      </c>
      <c r="JBM1671" s="1" t="e">
        <f>#REF!</f>
        <v>#REF!</v>
      </c>
      <c r="JBN1671" s="1" t="e">
        <f>#REF!</f>
        <v>#REF!</v>
      </c>
      <c r="JBO1671" s="1" t="e">
        <f>#REF!</f>
        <v>#REF!</v>
      </c>
      <c r="JBP1671" s="1" t="e">
        <f>#REF!</f>
        <v>#REF!</v>
      </c>
      <c r="JBQ1671" s="1" t="e">
        <f>#REF!</f>
        <v>#REF!</v>
      </c>
      <c r="JBR1671" s="1" t="e">
        <f>#REF!</f>
        <v>#REF!</v>
      </c>
      <c r="JBS1671" s="1" t="e">
        <f>#REF!</f>
        <v>#REF!</v>
      </c>
      <c r="JBT1671" s="1" t="e">
        <f>#REF!</f>
        <v>#REF!</v>
      </c>
      <c r="JBU1671" s="1" t="e">
        <f>#REF!</f>
        <v>#REF!</v>
      </c>
      <c r="JBV1671" s="1" t="e">
        <f>#REF!</f>
        <v>#REF!</v>
      </c>
      <c r="JBW1671" s="1" t="e">
        <f>#REF!</f>
        <v>#REF!</v>
      </c>
      <c r="JBX1671" s="1" t="e">
        <f>#REF!</f>
        <v>#REF!</v>
      </c>
      <c r="JBY1671" s="1" t="e">
        <f>#REF!</f>
        <v>#REF!</v>
      </c>
      <c r="JBZ1671" s="1" t="e">
        <f>#REF!</f>
        <v>#REF!</v>
      </c>
      <c r="JCA1671" s="1" t="e">
        <f>#REF!</f>
        <v>#REF!</v>
      </c>
      <c r="JCB1671" s="1" t="e">
        <f>#REF!</f>
        <v>#REF!</v>
      </c>
      <c r="JCC1671" s="1" t="e">
        <f>#REF!</f>
        <v>#REF!</v>
      </c>
      <c r="JCD1671" s="1" t="e">
        <f>#REF!</f>
        <v>#REF!</v>
      </c>
      <c r="JCE1671" s="1" t="e">
        <f>#REF!</f>
        <v>#REF!</v>
      </c>
      <c r="JCF1671" s="1" t="e">
        <f>#REF!</f>
        <v>#REF!</v>
      </c>
      <c r="JCG1671" s="1" t="e">
        <f>#REF!</f>
        <v>#REF!</v>
      </c>
      <c r="JCH1671" s="1" t="e">
        <f>#REF!</f>
        <v>#REF!</v>
      </c>
      <c r="JCI1671" s="1" t="e">
        <f>#REF!</f>
        <v>#REF!</v>
      </c>
      <c r="JCJ1671" s="1" t="e">
        <f>#REF!</f>
        <v>#REF!</v>
      </c>
      <c r="JCK1671" s="1" t="e">
        <f>#REF!</f>
        <v>#REF!</v>
      </c>
      <c r="JCL1671" s="1" t="e">
        <f>#REF!</f>
        <v>#REF!</v>
      </c>
      <c r="JCM1671" s="1" t="e">
        <f>#REF!</f>
        <v>#REF!</v>
      </c>
      <c r="JCN1671" s="1" t="e">
        <f>#REF!</f>
        <v>#REF!</v>
      </c>
      <c r="JCO1671" s="1" t="e">
        <f>#REF!</f>
        <v>#REF!</v>
      </c>
      <c r="JCP1671" s="1" t="e">
        <f>#REF!</f>
        <v>#REF!</v>
      </c>
      <c r="JCQ1671" s="1" t="e">
        <f>#REF!</f>
        <v>#REF!</v>
      </c>
      <c r="JCR1671" s="1" t="e">
        <f>#REF!</f>
        <v>#REF!</v>
      </c>
      <c r="JCS1671" s="1" t="e">
        <f>#REF!</f>
        <v>#REF!</v>
      </c>
      <c r="JCT1671" s="1" t="e">
        <f>#REF!</f>
        <v>#REF!</v>
      </c>
      <c r="JCU1671" s="1" t="e">
        <f>#REF!</f>
        <v>#REF!</v>
      </c>
      <c r="JCV1671" s="1" t="e">
        <f>#REF!</f>
        <v>#REF!</v>
      </c>
      <c r="JCW1671" s="1" t="e">
        <f>#REF!</f>
        <v>#REF!</v>
      </c>
      <c r="JCX1671" s="1" t="e">
        <f>#REF!</f>
        <v>#REF!</v>
      </c>
      <c r="JCY1671" s="1" t="e">
        <f>#REF!</f>
        <v>#REF!</v>
      </c>
      <c r="JCZ1671" s="1" t="e">
        <f>#REF!</f>
        <v>#REF!</v>
      </c>
      <c r="JDA1671" s="1" t="e">
        <f>#REF!</f>
        <v>#REF!</v>
      </c>
      <c r="JDB1671" s="1" t="e">
        <f>#REF!</f>
        <v>#REF!</v>
      </c>
      <c r="JDC1671" s="1" t="e">
        <f>#REF!</f>
        <v>#REF!</v>
      </c>
      <c r="JDD1671" s="1" t="e">
        <f>#REF!</f>
        <v>#REF!</v>
      </c>
      <c r="JDE1671" s="1" t="e">
        <f>#REF!</f>
        <v>#REF!</v>
      </c>
      <c r="JDF1671" s="1" t="e">
        <f>#REF!</f>
        <v>#REF!</v>
      </c>
      <c r="JDG1671" s="1" t="e">
        <f>#REF!</f>
        <v>#REF!</v>
      </c>
      <c r="JDH1671" s="1" t="e">
        <f>#REF!</f>
        <v>#REF!</v>
      </c>
      <c r="JDI1671" s="1" t="e">
        <f>#REF!</f>
        <v>#REF!</v>
      </c>
      <c r="JDJ1671" s="1" t="e">
        <f>#REF!</f>
        <v>#REF!</v>
      </c>
      <c r="JDK1671" s="1" t="e">
        <f>#REF!</f>
        <v>#REF!</v>
      </c>
      <c r="JDL1671" s="1" t="e">
        <f>#REF!</f>
        <v>#REF!</v>
      </c>
      <c r="JDM1671" s="1" t="e">
        <f>#REF!</f>
        <v>#REF!</v>
      </c>
      <c r="JDN1671" s="1" t="e">
        <f>#REF!</f>
        <v>#REF!</v>
      </c>
      <c r="JDO1671" s="1" t="e">
        <f>#REF!</f>
        <v>#REF!</v>
      </c>
      <c r="JDP1671" s="1" t="e">
        <f>#REF!</f>
        <v>#REF!</v>
      </c>
      <c r="JDQ1671" s="1" t="e">
        <f>#REF!</f>
        <v>#REF!</v>
      </c>
      <c r="JDR1671" s="1" t="e">
        <f>#REF!</f>
        <v>#REF!</v>
      </c>
      <c r="JDS1671" s="1" t="e">
        <f>#REF!</f>
        <v>#REF!</v>
      </c>
      <c r="JDT1671" s="1" t="e">
        <f>#REF!</f>
        <v>#REF!</v>
      </c>
      <c r="JDU1671" s="1" t="e">
        <f>#REF!</f>
        <v>#REF!</v>
      </c>
      <c r="JDV1671" s="1" t="e">
        <f>#REF!</f>
        <v>#REF!</v>
      </c>
      <c r="JDW1671" s="1" t="e">
        <f>#REF!</f>
        <v>#REF!</v>
      </c>
      <c r="JDX1671" s="1" t="e">
        <f>#REF!</f>
        <v>#REF!</v>
      </c>
      <c r="JDY1671" s="1" t="e">
        <f>#REF!</f>
        <v>#REF!</v>
      </c>
      <c r="JDZ1671" s="1" t="e">
        <f>#REF!</f>
        <v>#REF!</v>
      </c>
      <c r="JEA1671" s="1" t="e">
        <f>#REF!</f>
        <v>#REF!</v>
      </c>
      <c r="JEB1671" s="1" t="e">
        <f>#REF!</f>
        <v>#REF!</v>
      </c>
      <c r="JEC1671" s="1" t="e">
        <f>#REF!</f>
        <v>#REF!</v>
      </c>
      <c r="JED1671" s="1" t="e">
        <f>#REF!</f>
        <v>#REF!</v>
      </c>
      <c r="JEE1671" s="1" t="e">
        <f>#REF!</f>
        <v>#REF!</v>
      </c>
      <c r="JEF1671" s="1" t="e">
        <f>#REF!</f>
        <v>#REF!</v>
      </c>
      <c r="JEG1671" s="1" t="e">
        <f>#REF!</f>
        <v>#REF!</v>
      </c>
      <c r="JEH1671" s="1" t="e">
        <f>#REF!</f>
        <v>#REF!</v>
      </c>
      <c r="JEI1671" s="1" t="e">
        <f>#REF!</f>
        <v>#REF!</v>
      </c>
      <c r="JEJ1671" s="1" t="e">
        <f>#REF!</f>
        <v>#REF!</v>
      </c>
      <c r="JEK1671" s="1" t="e">
        <f>#REF!</f>
        <v>#REF!</v>
      </c>
      <c r="JEL1671" s="1" t="e">
        <f>#REF!</f>
        <v>#REF!</v>
      </c>
      <c r="JEM1671" s="1" t="e">
        <f>#REF!</f>
        <v>#REF!</v>
      </c>
      <c r="JEN1671" s="1" t="e">
        <f>#REF!</f>
        <v>#REF!</v>
      </c>
      <c r="JEO1671" s="1" t="e">
        <f>#REF!</f>
        <v>#REF!</v>
      </c>
      <c r="JEP1671" s="1" t="e">
        <f>#REF!</f>
        <v>#REF!</v>
      </c>
      <c r="JEQ1671" s="1" t="e">
        <f>#REF!</f>
        <v>#REF!</v>
      </c>
      <c r="JER1671" s="1" t="e">
        <f>#REF!</f>
        <v>#REF!</v>
      </c>
      <c r="JES1671" s="1" t="e">
        <f>#REF!</f>
        <v>#REF!</v>
      </c>
      <c r="JET1671" s="1" t="e">
        <f>#REF!</f>
        <v>#REF!</v>
      </c>
      <c r="JEU1671" s="1" t="e">
        <f>#REF!</f>
        <v>#REF!</v>
      </c>
      <c r="JEV1671" s="1" t="e">
        <f>#REF!</f>
        <v>#REF!</v>
      </c>
      <c r="JEW1671" s="1" t="e">
        <f>#REF!</f>
        <v>#REF!</v>
      </c>
      <c r="JEX1671" s="1" t="e">
        <f>#REF!</f>
        <v>#REF!</v>
      </c>
      <c r="JEY1671" s="1" t="e">
        <f>#REF!</f>
        <v>#REF!</v>
      </c>
      <c r="JEZ1671" s="1" t="e">
        <f>#REF!</f>
        <v>#REF!</v>
      </c>
      <c r="JFA1671" s="1" t="e">
        <f>#REF!</f>
        <v>#REF!</v>
      </c>
      <c r="JFB1671" s="1" t="e">
        <f>#REF!</f>
        <v>#REF!</v>
      </c>
      <c r="JFC1671" s="1" t="e">
        <f>#REF!</f>
        <v>#REF!</v>
      </c>
      <c r="JFD1671" s="1" t="e">
        <f>#REF!</f>
        <v>#REF!</v>
      </c>
      <c r="JFE1671" s="1" t="e">
        <f>#REF!</f>
        <v>#REF!</v>
      </c>
      <c r="JFF1671" s="1" t="e">
        <f>#REF!</f>
        <v>#REF!</v>
      </c>
      <c r="JFG1671" s="1" t="e">
        <f>#REF!</f>
        <v>#REF!</v>
      </c>
      <c r="JFH1671" s="1" t="e">
        <f>#REF!</f>
        <v>#REF!</v>
      </c>
      <c r="JFI1671" s="1" t="e">
        <f>#REF!</f>
        <v>#REF!</v>
      </c>
      <c r="JFJ1671" s="1" t="e">
        <f>#REF!</f>
        <v>#REF!</v>
      </c>
      <c r="JFK1671" s="1" t="e">
        <f>#REF!</f>
        <v>#REF!</v>
      </c>
      <c r="JFL1671" s="1" t="e">
        <f>#REF!</f>
        <v>#REF!</v>
      </c>
      <c r="JFM1671" s="1" t="e">
        <f>#REF!</f>
        <v>#REF!</v>
      </c>
      <c r="JFN1671" s="1" t="e">
        <f>#REF!</f>
        <v>#REF!</v>
      </c>
      <c r="JFO1671" s="1" t="e">
        <f>#REF!</f>
        <v>#REF!</v>
      </c>
      <c r="JFP1671" s="1" t="e">
        <f>#REF!</f>
        <v>#REF!</v>
      </c>
      <c r="JFQ1671" s="1" t="e">
        <f>#REF!</f>
        <v>#REF!</v>
      </c>
      <c r="JFR1671" s="1" t="e">
        <f>#REF!</f>
        <v>#REF!</v>
      </c>
      <c r="JFS1671" s="1" t="e">
        <f>#REF!</f>
        <v>#REF!</v>
      </c>
      <c r="JFT1671" s="1" t="e">
        <f>#REF!</f>
        <v>#REF!</v>
      </c>
      <c r="JFU1671" s="1" t="e">
        <f>#REF!</f>
        <v>#REF!</v>
      </c>
      <c r="JFV1671" s="1" t="e">
        <f>#REF!</f>
        <v>#REF!</v>
      </c>
      <c r="JFW1671" s="1" t="e">
        <f>#REF!</f>
        <v>#REF!</v>
      </c>
      <c r="JFX1671" s="1" t="e">
        <f>#REF!</f>
        <v>#REF!</v>
      </c>
      <c r="JFY1671" s="1" t="e">
        <f>#REF!</f>
        <v>#REF!</v>
      </c>
      <c r="JFZ1671" s="1" t="e">
        <f>#REF!</f>
        <v>#REF!</v>
      </c>
      <c r="JGA1671" s="1" t="e">
        <f>#REF!</f>
        <v>#REF!</v>
      </c>
      <c r="JGB1671" s="1" t="e">
        <f>#REF!</f>
        <v>#REF!</v>
      </c>
      <c r="JGC1671" s="1" t="e">
        <f>#REF!</f>
        <v>#REF!</v>
      </c>
      <c r="JGD1671" s="1" t="e">
        <f>#REF!</f>
        <v>#REF!</v>
      </c>
      <c r="JGE1671" s="1" t="e">
        <f>#REF!</f>
        <v>#REF!</v>
      </c>
      <c r="JGF1671" s="1" t="e">
        <f>#REF!</f>
        <v>#REF!</v>
      </c>
      <c r="JGG1671" s="1" t="e">
        <f>#REF!</f>
        <v>#REF!</v>
      </c>
      <c r="JGH1671" s="1" t="e">
        <f>#REF!</f>
        <v>#REF!</v>
      </c>
      <c r="JGI1671" s="1" t="e">
        <f>#REF!</f>
        <v>#REF!</v>
      </c>
      <c r="JGJ1671" s="1" t="e">
        <f>#REF!</f>
        <v>#REF!</v>
      </c>
      <c r="JGK1671" s="1" t="e">
        <f>#REF!</f>
        <v>#REF!</v>
      </c>
      <c r="JGL1671" s="1" t="e">
        <f>#REF!</f>
        <v>#REF!</v>
      </c>
      <c r="JGM1671" s="1" t="e">
        <f>#REF!</f>
        <v>#REF!</v>
      </c>
      <c r="JGN1671" s="1" t="e">
        <f>#REF!</f>
        <v>#REF!</v>
      </c>
      <c r="JGO1671" s="1" t="e">
        <f>#REF!</f>
        <v>#REF!</v>
      </c>
      <c r="JGP1671" s="1" t="e">
        <f>#REF!</f>
        <v>#REF!</v>
      </c>
      <c r="JGQ1671" s="1" t="e">
        <f>#REF!</f>
        <v>#REF!</v>
      </c>
      <c r="JGR1671" s="1" t="e">
        <f>#REF!</f>
        <v>#REF!</v>
      </c>
      <c r="JGS1671" s="1" t="e">
        <f>#REF!</f>
        <v>#REF!</v>
      </c>
      <c r="JGT1671" s="1" t="e">
        <f>#REF!</f>
        <v>#REF!</v>
      </c>
      <c r="JGU1671" s="1" t="e">
        <f>#REF!</f>
        <v>#REF!</v>
      </c>
      <c r="JGV1671" s="1" t="e">
        <f>#REF!</f>
        <v>#REF!</v>
      </c>
      <c r="JGW1671" s="1" t="e">
        <f>#REF!</f>
        <v>#REF!</v>
      </c>
      <c r="JGX1671" s="1" t="e">
        <f>#REF!</f>
        <v>#REF!</v>
      </c>
      <c r="JGY1671" s="1" t="e">
        <f>#REF!</f>
        <v>#REF!</v>
      </c>
      <c r="JGZ1671" s="1" t="e">
        <f>#REF!</f>
        <v>#REF!</v>
      </c>
      <c r="JHA1671" s="1" t="e">
        <f>#REF!</f>
        <v>#REF!</v>
      </c>
      <c r="JHB1671" s="1" t="e">
        <f>#REF!</f>
        <v>#REF!</v>
      </c>
      <c r="JHC1671" s="1" t="e">
        <f>#REF!</f>
        <v>#REF!</v>
      </c>
      <c r="JHD1671" s="1" t="e">
        <f>#REF!</f>
        <v>#REF!</v>
      </c>
      <c r="JHE1671" s="1" t="e">
        <f>#REF!</f>
        <v>#REF!</v>
      </c>
      <c r="JHF1671" s="1" t="e">
        <f>#REF!</f>
        <v>#REF!</v>
      </c>
      <c r="JHG1671" s="1" t="e">
        <f>#REF!</f>
        <v>#REF!</v>
      </c>
      <c r="JHH1671" s="1" t="e">
        <f>#REF!</f>
        <v>#REF!</v>
      </c>
      <c r="JHI1671" s="1" t="e">
        <f>#REF!</f>
        <v>#REF!</v>
      </c>
      <c r="JHJ1671" s="1" t="e">
        <f>#REF!</f>
        <v>#REF!</v>
      </c>
      <c r="JHK1671" s="1" t="e">
        <f>#REF!</f>
        <v>#REF!</v>
      </c>
      <c r="JHL1671" s="1" t="e">
        <f>#REF!</f>
        <v>#REF!</v>
      </c>
      <c r="JHM1671" s="1" t="e">
        <f>#REF!</f>
        <v>#REF!</v>
      </c>
      <c r="JHN1671" s="1" t="e">
        <f>#REF!</f>
        <v>#REF!</v>
      </c>
      <c r="JHO1671" s="1" t="e">
        <f>#REF!</f>
        <v>#REF!</v>
      </c>
      <c r="JHP1671" s="1" t="e">
        <f>#REF!</f>
        <v>#REF!</v>
      </c>
      <c r="JHQ1671" s="1" t="e">
        <f>#REF!</f>
        <v>#REF!</v>
      </c>
      <c r="JHR1671" s="1" t="e">
        <f>#REF!</f>
        <v>#REF!</v>
      </c>
      <c r="JHS1671" s="1" t="e">
        <f>#REF!</f>
        <v>#REF!</v>
      </c>
      <c r="JHT1671" s="1" t="e">
        <f>#REF!</f>
        <v>#REF!</v>
      </c>
      <c r="JHU1671" s="1" t="e">
        <f>#REF!</f>
        <v>#REF!</v>
      </c>
      <c r="JHV1671" s="1" t="e">
        <f>#REF!</f>
        <v>#REF!</v>
      </c>
      <c r="JHW1671" s="1" t="e">
        <f>#REF!</f>
        <v>#REF!</v>
      </c>
      <c r="JHX1671" s="1" t="e">
        <f>#REF!</f>
        <v>#REF!</v>
      </c>
      <c r="JHY1671" s="1" t="e">
        <f>#REF!</f>
        <v>#REF!</v>
      </c>
      <c r="JHZ1671" s="1" t="e">
        <f>#REF!</f>
        <v>#REF!</v>
      </c>
      <c r="JIA1671" s="1" t="e">
        <f>#REF!</f>
        <v>#REF!</v>
      </c>
      <c r="JIB1671" s="1" t="e">
        <f>#REF!</f>
        <v>#REF!</v>
      </c>
      <c r="JIC1671" s="1" t="e">
        <f>#REF!</f>
        <v>#REF!</v>
      </c>
      <c r="JID1671" s="1" t="e">
        <f>#REF!</f>
        <v>#REF!</v>
      </c>
      <c r="JIE1671" s="1" t="e">
        <f>#REF!</f>
        <v>#REF!</v>
      </c>
      <c r="JIF1671" s="1" t="e">
        <f>#REF!</f>
        <v>#REF!</v>
      </c>
      <c r="JIG1671" s="1" t="e">
        <f>#REF!</f>
        <v>#REF!</v>
      </c>
      <c r="JIH1671" s="1" t="e">
        <f>#REF!</f>
        <v>#REF!</v>
      </c>
      <c r="JII1671" s="1" t="e">
        <f>#REF!</f>
        <v>#REF!</v>
      </c>
      <c r="JIJ1671" s="1" t="e">
        <f>#REF!</f>
        <v>#REF!</v>
      </c>
      <c r="JIK1671" s="1" t="e">
        <f>#REF!</f>
        <v>#REF!</v>
      </c>
      <c r="JIL1671" s="1" t="e">
        <f>#REF!</f>
        <v>#REF!</v>
      </c>
      <c r="JIM1671" s="1" t="e">
        <f>#REF!</f>
        <v>#REF!</v>
      </c>
      <c r="JIN1671" s="1" t="e">
        <f>#REF!</f>
        <v>#REF!</v>
      </c>
      <c r="JIO1671" s="1" t="e">
        <f>#REF!</f>
        <v>#REF!</v>
      </c>
      <c r="JIP1671" s="1" t="e">
        <f>#REF!</f>
        <v>#REF!</v>
      </c>
      <c r="JIQ1671" s="1" t="e">
        <f>#REF!</f>
        <v>#REF!</v>
      </c>
      <c r="JIR1671" s="1" t="e">
        <f>#REF!</f>
        <v>#REF!</v>
      </c>
      <c r="JIS1671" s="1" t="e">
        <f>#REF!</f>
        <v>#REF!</v>
      </c>
      <c r="JIT1671" s="1" t="e">
        <f>#REF!</f>
        <v>#REF!</v>
      </c>
      <c r="JIU1671" s="1" t="e">
        <f>#REF!</f>
        <v>#REF!</v>
      </c>
      <c r="JIV1671" s="1" t="e">
        <f>#REF!</f>
        <v>#REF!</v>
      </c>
      <c r="JIW1671" s="1" t="e">
        <f>#REF!</f>
        <v>#REF!</v>
      </c>
      <c r="JIX1671" s="1" t="e">
        <f>#REF!</f>
        <v>#REF!</v>
      </c>
      <c r="JIY1671" s="1" t="e">
        <f>#REF!</f>
        <v>#REF!</v>
      </c>
      <c r="JIZ1671" s="1" t="e">
        <f>#REF!</f>
        <v>#REF!</v>
      </c>
      <c r="JJA1671" s="1" t="e">
        <f>#REF!</f>
        <v>#REF!</v>
      </c>
      <c r="JJB1671" s="1" t="e">
        <f>#REF!</f>
        <v>#REF!</v>
      </c>
      <c r="JJC1671" s="1" t="e">
        <f>#REF!</f>
        <v>#REF!</v>
      </c>
      <c r="JJD1671" s="1" t="e">
        <f>#REF!</f>
        <v>#REF!</v>
      </c>
      <c r="JJE1671" s="1" t="e">
        <f>#REF!</f>
        <v>#REF!</v>
      </c>
      <c r="JJF1671" s="1" t="e">
        <f>#REF!</f>
        <v>#REF!</v>
      </c>
      <c r="JJG1671" s="1" t="e">
        <f>#REF!</f>
        <v>#REF!</v>
      </c>
      <c r="JJH1671" s="1" t="e">
        <f>#REF!</f>
        <v>#REF!</v>
      </c>
      <c r="JJI1671" s="1" t="e">
        <f>#REF!</f>
        <v>#REF!</v>
      </c>
      <c r="JJJ1671" s="1" t="e">
        <f>#REF!</f>
        <v>#REF!</v>
      </c>
      <c r="JJK1671" s="1" t="e">
        <f>#REF!</f>
        <v>#REF!</v>
      </c>
      <c r="JJL1671" s="1" t="e">
        <f>#REF!</f>
        <v>#REF!</v>
      </c>
      <c r="JJM1671" s="1" t="e">
        <f>#REF!</f>
        <v>#REF!</v>
      </c>
      <c r="JJN1671" s="1" t="e">
        <f>#REF!</f>
        <v>#REF!</v>
      </c>
      <c r="JJO1671" s="1" t="e">
        <f>#REF!</f>
        <v>#REF!</v>
      </c>
      <c r="JJP1671" s="1" t="e">
        <f>#REF!</f>
        <v>#REF!</v>
      </c>
      <c r="JJQ1671" s="1" t="e">
        <f>#REF!</f>
        <v>#REF!</v>
      </c>
      <c r="JJR1671" s="1" t="e">
        <f>#REF!</f>
        <v>#REF!</v>
      </c>
      <c r="JJS1671" s="1" t="e">
        <f>#REF!</f>
        <v>#REF!</v>
      </c>
      <c r="JJT1671" s="1" t="e">
        <f>#REF!</f>
        <v>#REF!</v>
      </c>
      <c r="JJU1671" s="1" t="e">
        <f>#REF!</f>
        <v>#REF!</v>
      </c>
      <c r="JJV1671" s="1" t="e">
        <f>#REF!</f>
        <v>#REF!</v>
      </c>
      <c r="JJW1671" s="1" t="e">
        <f>#REF!</f>
        <v>#REF!</v>
      </c>
      <c r="JJX1671" s="1" t="e">
        <f>#REF!</f>
        <v>#REF!</v>
      </c>
      <c r="JJY1671" s="1" t="e">
        <f>#REF!</f>
        <v>#REF!</v>
      </c>
      <c r="JJZ1671" s="1" t="e">
        <f>#REF!</f>
        <v>#REF!</v>
      </c>
      <c r="JKA1671" s="1" t="e">
        <f>#REF!</f>
        <v>#REF!</v>
      </c>
      <c r="JKB1671" s="1" t="e">
        <f>#REF!</f>
        <v>#REF!</v>
      </c>
      <c r="JKC1671" s="1" t="e">
        <f>#REF!</f>
        <v>#REF!</v>
      </c>
      <c r="JKD1671" s="1" t="e">
        <f>#REF!</f>
        <v>#REF!</v>
      </c>
      <c r="JKE1671" s="1" t="e">
        <f>#REF!</f>
        <v>#REF!</v>
      </c>
      <c r="JKF1671" s="1" t="e">
        <f>#REF!</f>
        <v>#REF!</v>
      </c>
      <c r="JKG1671" s="1" t="e">
        <f>#REF!</f>
        <v>#REF!</v>
      </c>
      <c r="JKH1671" s="1" t="e">
        <f>#REF!</f>
        <v>#REF!</v>
      </c>
      <c r="JKI1671" s="1" t="e">
        <f>#REF!</f>
        <v>#REF!</v>
      </c>
      <c r="JKJ1671" s="1" t="e">
        <f>#REF!</f>
        <v>#REF!</v>
      </c>
      <c r="JKK1671" s="1" t="e">
        <f>#REF!</f>
        <v>#REF!</v>
      </c>
      <c r="JKL1671" s="1" t="e">
        <f>#REF!</f>
        <v>#REF!</v>
      </c>
      <c r="JKM1671" s="1" t="e">
        <f>#REF!</f>
        <v>#REF!</v>
      </c>
      <c r="JKN1671" s="1" t="e">
        <f>#REF!</f>
        <v>#REF!</v>
      </c>
      <c r="JKO1671" s="1" t="e">
        <f>#REF!</f>
        <v>#REF!</v>
      </c>
      <c r="JKP1671" s="1" t="e">
        <f>#REF!</f>
        <v>#REF!</v>
      </c>
      <c r="JKQ1671" s="1" t="e">
        <f>#REF!</f>
        <v>#REF!</v>
      </c>
      <c r="JKR1671" s="1" t="e">
        <f>#REF!</f>
        <v>#REF!</v>
      </c>
      <c r="JKS1671" s="1" t="e">
        <f>#REF!</f>
        <v>#REF!</v>
      </c>
      <c r="JKT1671" s="1" t="e">
        <f>#REF!</f>
        <v>#REF!</v>
      </c>
      <c r="JKU1671" s="1" t="e">
        <f>#REF!</f>
        <v>#REF!</v>
      </c>
      <c r="JKV1671" s="1" t="e">
        <f>#REF!</f>
        <v>#REF!</v>
      </c>
      <c r="JKW1671" s="1" t="e">
        <f>#REF!</f>
        <v>#REF!</v>
      </c>
      <c r="JKX1671" s="1" t="e">
        <f>#REF!</f>
        <v>#REF!</v>
      </c>
      <c r="JKY1671" s="1" t="e">
        <f>#REF!</f>
        <v>#REF!</v>
      </c>
      <c r="JKZ1671" s="1" t="e">
        <f>#REF!</f>
        <v>#REF!</v>
      </c>
      <c r="JLA1671" s="1" t="e">
        <f>#REF!</f>
        <v>#REF!</v>
      </c>
      <c r="JLB1671" s="1" t="e">
        <f>#REF!</f>
        <v>#REF!</v>
      </c>
      <c r="JLC1671" s="1" t="e">
        <f>#REF!</f>
        <v>#REF!</v>
      </c>
      <c r="JLD1671" s="1" t="e">
        <f>#REF!</f>
        <v>#REF!</v>
      </c>
      <c r="JLE1671" s="1" t="e">
        <f>#REF!</f>
        <v>#REF!</v>
      </c>
      <c r="JLF1671" s="1" t="e">
        <f>#REF!</f>
        <v>#REF!</v>
      </c>
      <c r="JLG1671" s="1" t="e">
        <f>#REF!</f>
        <v>#REF!</v>
      </c>
      <c r="JLH1671" s="1" t="e">
        <f>#REF!</f>
        <v>#REF!</v>
      </c>
      <c r="JLI1671" s="1" t="e">
        <f>#REF!</f>
        <v>#REF!</v>
      </c>
      <c r="JLJ1671" s="1" t="e">
        <f>#REF!</f>
        <v>#REF!</v>
      </c>
      <c r="JLK1671" s="1" t="e">
        <f>#REF!</f>
        <v>#REF!</v>
      </c>
      <c r="JLL1671" s="1" t="e">
        <f>#REF!</f>
        <v>#REF!</v>
      </c>
      <c r="JLM1671" s="1" t="e">
        <f>#REF!</f>
        <v>#REF!</v>
      </c>
      <c r="JLN1671" s="1" t="e">
        <f>#REF!</f>
        <v>#REF!</v>
      </c>
      <c r="JLO1671" s="1" t="e">
        <f>#REF!</f>
        <v>#REF!</v>
      </c>
      <c r="JLP1671" s="1" t="e">
        <f>#REF!</f>
        <v>#REF!</v>
      </c>
      <c r="JLQ1671" s="1" t="e">
        <f>#REF!</f>
        <v>#REF!</v>
      </c>
      <c r="JLR1671" s="1" t="e">
        <f>#REF!</f>
        <v>#REF!</v>
      </c>
      <c r="JLS1671" s="1" t="e">
        <f>#REF!</f>
        <v>#REF!</v>
      </c>
      <c r="JLT1671" s="1" t="e">
        <f>#REF!</f>
        <v>#REF!</v>
      </c>
      <c r="JLU1671" s="1" t="e">
        <f>#REF!</f>
        <v>#REF!</v>
      </c>
      <c r="JLV1671" s="1" t="e">
        <f>#REF!</f>
        <v>#REF!</v>
      </c>
      <c r="JLW1671" s="1" t="e">
        <f>#REF!</f>
        <v>#REF!</v>
      </c>
      <c r="JLX1671" s="1" t="e">
        <f>#REF!</f>
        <v>#REF!</v>
      </c>
      <c r="JLY1671" s="1" t="e">
        <f>#REF!</f>
        <v>#REF!</v>
      </c>
      <c r="JLZ1671" s="1" t="e">
        <f>#REF!</f>
        <v>#REF!</v>
      </c>
      <c r="JMA1671" s="1" t="e">
        <f>#REF!</f>
        <v>#REF!</v>
      </c>
      <c r="JMB1671" s="1" t="e">
        <f>#REF!</f>
        <v>#REF!</v>
      </c>
      <c r="JMC1671" s="1" t="e">
        <f>#REF!</f>
        <v>#REF!</v>
      </c>
      <c r="JMD1671" s="1" t="e">
        <f>#REF!</f>
        <v>#REF!</v>
      </c>
      <c r="JME1671" s="1" t="e">
        <f>#REF!</f>
        <v>#REF!</v>
      </c>
      <c r="JMF1671" s="1" t="e">
        <f>#REF!</f>
        <v>#REF!</v>
      </c>
      <c r="JMG1671" s="1" t="e">
        <f>#REF!</f>
        <v>#REF!</v>
      </c>
      <c r="JMH1671" s="1" t="e">
        <f>#REF!</f>
        <v>#REF!</v>
      </c>
      <c r="JMI1671" s="1" t="e">
        <f>#REF!</f>
        <v>#REF!</v>
      </c>
      <c r="JMJ1671" s="1" t="e">
        <f>#REF!</f>
        <v>#REF!</v>
      </c>
      <c r="JMK1671" s="1" t="e">
        <f>#REF!</f>
        <v>#REF!</v>
      </c>
      <c r="JML1671" s="1" t="e">
        <f>#REF!</f>
        <v>#REF!</v>
      </c>
      <c r="JMM1671" s="1" t="e">
        <f>#REF!</f>
        <v>#REF!</v>
      </c>
      <c r="JMN1671" s="1" t="e">
        <f>#REF!</f>
        <v>#REF!</v>
      </c>
      <c r="JMO1671" s="1" t="e">
        <f>#REF!</f>
        <v>#REF!</v>
      </c>
      <c r="JMP1671" s="1" t="e">
        <f>#REF!</f>
        <v>#REF!</v>
      </c>
      <c r="JMQ1671" s="1" t="e">
        <f>#REF!</f>
        <v>#REF!</v>
      </c>
      <c r="JMR1671" s="1" t="e">
        <f>#REF!</f>
        <v>#REF!</v>
      </c>
      <c r="JMS1671" s="1" t="e">
        <f>#REF!</f>
        <v>#REF!</v>
      </c>
      <c r="JMT1671" s="1" t="e">
        <f>#REF!</f>
        <v>#REF!</v>
      </c>
      <c r="JMU1671" s="1" t="e">
        <f>#REF!</f>
        <v>#REF!</v>
      </c>
      <c r="JMV1671" s="1" t="e">
        <f>#REF!</f>
        <v>#REF!</v>
      </c>
      <c r="JMW1671" s="1" t="e">
        <f>#REF!</f>
        <v>#REF!</v>
      </c>
      <c r="JMX1671" s="1" t="e">
        <f>#REF!</f>
        <v>#REF!</v>
      </c>
      <c r="JMY1671" s="1" t="e">
        <f>#REF!</f>
        <v>#REF!</v>
      </c>
      <c r="JMZ1671" s="1" t="e">
        <f>#REF!</f>
        <v>#REF!</v>
      </c>
      <c r="JNA1671" s="1" t="e">
        <f>#REF!</f>
        <v>#REF!</v>
      </c>
      <c r="JNB1671" s="1" t="e">
        <f>#REF!</f>
        <v>#REF!</v>
      </c>
      <c r="JNC1671" s="1" t="e">
        <f>#REF!</f>
        <v>#REF!</v>
      </c>
      <c r="JND1671" s="1" t="e">
        <f>#REF!</f>
        <v>#REF!</v>
      </c>
      <c r="JNE1671" s="1" t="e">
        <f>#REF!</f>
        <v>#REF!</v>
      </c>
      <c r="JNF1671" s="1" t="e">
        <f>#REF!</f>
        <v>#REF!</v>
      </c>
      <c r="JNG1671" s="1" t="e">
        <f>#REF!</f>
        <v>#REF!</v>
      </c>
      <c r="JNH1671" s="1" t="e">
        <f>#REF!</f>
        <v>#REF!</v>
      </c>
      <c r="JNI1671" s="1" t="e">
        <f>#REF!</f>
        <v>#REF!</v>
      </c>
      <c r="JNJ1671" s="1" t="e">
        <f>#REF!</f>
        <v>#REF!</v>
      </c>
      <c r="JNK1671" s="1" t="e">
        <f>#REF!</f>
        <v>#REF!</v>
      </c>
      <c r="JNL1671" s="1" t="e">
        <f>#REF!</f>
        <v>#REF!</v>
      </c>
      <c r="JNM1671" s="1" t="e">
        <f>#REF!</f>
        <v>#REF!</v>
      </c>
      <c r="JNN1671" s="1" t="e">
        <f>#REF!</f>
        <v>#REF!</v>
      </c>
      <c r="JNO1671" s="1" t="e">
        <f>#REF!</f>
        <v>#REF!</v>
      </c>
      <c r="JNP1671" s="1" t="e">
        <f>#REF!</f>
        <v>#REF!</v>
      </c>
      <c r="JNQ1671" s="1" t="e">
        <f>#REF!</f>
        <v>#REF!</v>
      </c>
      <c r="JNR1671" s="1" t="e">
        <f>#REF!</f>
        <v>#REF!</v>
      </c>
      <c r="JNS1671" s="1" t="e">
        <f>#REF!</f>
        <v>#REF!</v>
      </c>
      <c r="JNT1671" s="1" t="e">
        <f>#REF!</f>
        <v>#REF!</v>
      </c>
      <c r="JNU1671" s="1" t="e">
        <f>#REF!</f>
        <v>#REF!</v>
      </c>
      <c r="JNV1671" s="1" t="e">
        <f>#REF!</f>
        <v>#REF!</v>
      </c>
      <c r="JNW1671" s="1" t="e">
        <f>#REF!</f>
        <v>#REF!</v>
      </c>
      <c r="JNX1671" s="1" t="e">
        <f>#REF!</f>
        <v>#REF!</v>
      </c>
      <c r="JNY1671" s="1" t="e">
        <f>#REF!</f>
        <v>#REF!</v>
      </c>
      <c r="JNZ1671" s="1" t="e">
        <f>#REF!</f>
        <v>#REF!</v>
      </c>
      <c r="JOA1671" s="1" t="e">
        <f>#REF!</f>
        <v>#REF!</v>
      </c>
      <c r="JOB1671" s="1" t="e">
        <f>#REF!</f>
        <v>#REF!</v>
      </c>
      <c r="JOC1671" s="1" t="e">
        <f>#REF!</f>
        <v>#REF!</v>
      </c>
      <c r="JOD1671" s="1" t="e">
        <f>#REF!</f>
        <v>#REF!</v>
      </c>
      <c r="JOE1671" s="1" t="e">
        <f>#REF!</f>
        <v>#REF!</v>
      </c>
      <c r="JOF1671" s="1" t="e">
        <f>#REF!</f>
        <v>#REF!</v>
      </c>
      <c r="JOG1671" s="1" t="e">
        <f>#REF!</f>
        <v>#REF!</v>
      </c>
      <c r="JOH1671" s="1" t="e">
        <f>#REF!</f>
        <v>#REF!</v>
      </c>
      <c r="JOI1671" s="1" t="e">
        <f>#REF!</f>
        <v>#REF!</v>
      </c>
      <c r="JOJ1671" s="1" t="e">
        <f>#REF!</f>
        <v>#REF!</v>
      </c>
      <c r="JOK1671" s="1" t="e">
        <f>#REF!</f>
        <v>#REF!</v>
      </c>
      <c r="JOL1671" s="1" t="e">
        <f>#REF!</f>
        <v>#REF!</v>
      </c>
      <c r="JOM1671" s="1" t="e">
        <f>#REF!</f>
        <v>#REF!</v>
      </c>
      <c r="JON1671" s="1" t="e">
        <f>#REF!</f>
        <v>#REF!</v>
      </c>
      <c r="JOO1671" s="1" t="e">
        <f>#REF!</f>
        <v>#REF!</v>
      </c>
      <c r="JOP1671" s="1" t="e">
        <f>#REF!</f>
        <v>#REF!</v>
      </c>
      <c r="JOQ1671" s="1" t="e">
        <f>#REF!</f>
        <v>#REF!</v>
      </c>
      <c r="JOR1671" s="1" t="e">
        <f>#REF!</f>
        <v>#REF!</v>
      </c>
      <c r="JOS1671" s="1" t="e">
        <f>#REF!</f>
        <v>#REF!</v>
      </c>
      <c r="JOT1671" s="1" t="e">
        <f>#REF!</f>
        <v>#REF!</v>
      </c>
      <c r="JOU1671" s="1" t="e">
        <f>#REF!</f>
        <v>#REF!</v>
      </c>
      <c r="JOV1671" s="1" t="e">
        <f>#REF!</f>
        <v>#REF!</v>
      </c>
      <c r="JOW1671" s="1" t="e">
        <f>#REF!</f>
        <v>#REF!</v>
      </c>
      <c r="JOX1671" s="1" t="e">
        <f>#REF!</f>
        <v>#REF!</v>
      </c>
      <c r="JOY1671" s="1" t="e">
        <f>#REF!</f>
        <v>#REF!</v>
      </c>
      <c r="JOZ1671" s="1" t="e">
        <f>#REF!</f>
        <v>#REF!</v>
      </c>
      <c r="JPA1671" s="1" t="e">
        <f>#REF!</f>
        <v>#REF!</v>
      </c>
      <c r="JPB1671" s="1" t="e">
        <f>#REF!</f>
        <v>#REF!</v>
      </c>
      <c r="JPC1671" s="1" t="e">
        <f>#REF!</f>
        <v>#REF!</v>
      </c>
      <c r="JPD1671" s="1" t="e">
        <f>#REF!</f>
        <v>#REF!</v>
      </c>
      <c r="JPE1671" s="1" t="e">
        <f>#REF!</f>
        <v>#REF!</v>
      </c>
      <c r="JPF1671" s="1" t="e">
        <f>#REF!</f>
        <v>#REF!</v>
      </c>
      <c r="JPG1671" s="1" t="e">
        <f>#REF!</f>
        <v>#REF!</v>
      </c>
      <c r="JPH1671" s="1" t="e">
        <f>#REF!</f>
        <v>#REF!</v>
      </c>
      <c r="JPI1671" s="1" t="e">
        <f>#REF!</f>
        <v>#REF!</v>
      </c>
      <c r="JPJ1671" s="1" t="e">
        <f>#REF!</f>
        <v>#REF!</v>
      </c>
      <c r="JPK1671" s="1" t="e">
        <f>#REF!</f>
        <v>#REF!</v>
      </c>
      <c r="JPL1671" s="1" t="e">
        <f>#REF!</f>
        <v>#REF!</v>
      </c>
      <c r="JPM1671" s="1" t="e">
        <f>#REF!</f>
        <v>#REF!</v>
      </c>
      <c r="JPN1671" s="1" t="e">
        <f>#REF!</f>
        <v>#REF!</v>
      </c>
      <c r="JPO1671" s="1" t="e">
        <f>#REF!</f>
        <v>#REF!</v>
      </c>
      <c r="JPP1671" s="1" t="e">
        <f>#REF!</f>
        <v>#REF!</v>
      </c>
      <c r="JPQ1671" s="1" t="e">
        <f>#REF!</f>
        <v>#REF!</v>
      </c>
      <c r="JPR1671" s="1" t="e">
        <f>#REF!</f>
        <v>#REF!</v>
      </c>
      <c r="JPS1671" s="1" t="e">
        <f>#REF!</f>
        <v>#REF!</v>
      </c>
      <c r="JPT1671" s="1" t="e">
        <f>#REF!</f>
        <v>#REF!</v>
      </c>
      <c r="JPU1671" s="1" t="e">
        <f>#REF!</f>
        <v>#REF!</v>
      </c>
      <c r="JPV1671" s="1" t="e">
        <f>#REF!</f>
        <v>#REF!</v>
      </c>
      <c r="JPW1671" s="1" t="e">
        <f>#REF!</f>
        <v>#REF!</v>
      </c>
      <c r="JPX1671" s="1" t="e">
        <f>#REF!</f>
        <v>#REF!</v>
      </c>
      <c r="JPY1671" s="1" t="e">
        <f>#REF!</f>
        <v>#REF!</v>
      </c>
      <c r="JPZ1671" s="1" t="e">
        <f>#REF!</f>
        <v>#REF!</v>
      </c>
      <c r="JQA1671" s="1" t="e">
        <f>#REF!</f>
        <v>#REF!</v>
      </c>
      <c r="JQB1671" s="1" t="e">
        <f>#REF!</f>
        <v>#REF!</v>
      </c>
      <c r="JQC1671" s="1" t="e">
        <f>#REF!</f>
        <v>#REF!</v>
      </c>
      <c r="JQD1671" s="1" t="e">
        <f>#REF!</f>
        <v>#REF!</v>
      </c>
      <c r="JQE1671" s="1" t="e">
        <f>#REF!</f>
        <v>#REF!</v>
      </c>
      <c r="JQF1671" s="1" t="e">
        <f>#REF!</f>
        <v>#REF!</v>
      </c>
      <c r="JQG1671" s="1" t="e">
        <f>#REF!</f>
        <v>#REF!</v>
      </c>
      <c r="JQH1671" s="1" t="e">
        <f>#REF!</f>
        <v>#REF!</v>
      </c>
      <c r="JQI1671" s="1" t="e">
        <f>#REF!</f>
        <v>#REF!</v>
      </c>
      <c r="JQJ1671" s="1" t="e">
        <f>#REF!</f>
        <v>#REF!</v>
      </c>
      <c r="JQK1671" s="1" t="e">
        <f>#REF!</f>
        <v>#REF!</v>
      </c>
      <c r="JQL1671" s="1" t="e">
        <f>#REF!</f>
        <v>#REF!</v>
      </c>
      <c r="JQM1671" s="1" t="e">
        <f>#REF!</f>
        <v>#REF!</v>
      </c>
      <c r="JQN1671" s="1" t="e">
        <f>#REF!</f>
        <v>#REF!</v>
      </c>
      <c r="JQO1671" s="1" t="e">
        <f>#REF!</f>
        <v>#REF!</v>
      </c>
      <c r="JQP1671" s="1" t="e">
        <f>#REF!</f>
        <v>#REF!</v>
      </c>
      <c r="JQQ1671" s="1" t="e">
        <f>#REF!</f>
        <v>#REF!</v>
      </c>
      <c r="JQR1671" s="1" t="e">
        <f>#REF!</f>
        <v>#REF!</v>
      </c>
      <c r="JQS1671" s="1" t="e">
        <f>#REF!</f>
        <v>#REF!</v>
      </c>
      <c r="JQT1671" s="1" t="e">
        <f>#REF!</f>
        <v>#REF!</v>
      </c>
      <c r="JQU1671" s="1" t="e">
        <f>#REF!</f>
        <v>#REF!</v>
      </c>
      <c r="JQV1671" s="1" t="e">
        <f>#REF!</f>
        <v>#REF!</v>
      </c>
      <c r="JQW1671" s="1" t="e">
        <f>#REF!</f>
        <v>#REF!</v>
      </c>
      <c r="JQX1671" s="1" t="e">
        <f>#REF!</f>
        <v>#REF!</v>
      </c>
      <c r="JQY1671" s="1" t="e">
        <f>#REF!</f>
        <v>#REF!</v>
      </c>
      <c r="JQZ1671" s="1" t="e">
        <f>#REF!</f>
        <v>#REF!</v>
      </c>
      <c r="JRA1671" s="1" t="e">
        <f>#REF!</f>
        <v>#REF!</v>
      </c>
      <c r="JRB1671" s="1" t="e">
        <f>#REF!</f>
        <v>#REF!</v>
      </c>
      <c r="JRC1671" s="1" t="e">
        <f>#REF!</f>
        <v>#REF!</v>
      </c>
      <c r="JRD1671" s="1" t="e">
        <f>#REF!</f>
        <v>#REF!</v>
      </c>
      <c r="JRE1671" s="1" t="e">
        <f>#REF!</f>
        <v>#REF!</v>
      </c>
      <c r="JRF1671" s="1" t="e">
        <f>#REF!</f>
        <v>#REF!</v>
      </c>
      <c r="JRG1671" s="1" t="e">
        <f>#REF!</f>
        <v>#REF!</v>
      </c>
      <c r="JRH1671" s="1" t="e">
        <f>#REF!</f>
        <v>#REF!</v>
      </c>
      <c r="JRI1671" s="1" t="e">
        <f>#REF!</f>
        <v>#REF!</v>
      </c>
      <c r="JRJ1671" s="1" t="e">
        <f>#REF!</f>
        <v>#REF!</v>
      </c>
      <c r="JRK1671" s="1" t="e">
        <f>#REF!</f>
        <v>#REF!</v>
      </c>
      <c r="JRL1671" s="1" t="e">
        <f>#REF!</f>
        <v>#REF!</v>
      </c>
      <c r="JRM1671" s="1" t="e">
        <f>#REF!</f>
        <v>#REF!</v>
      </c>
      <c r="JRN1671" s="1" t="e">
        <f>#REF!</f>
        <v>#REF!</v>
      </c>
      <c r="JRO1671" s="1" t="e">
        <f>#REF!</f>
        <v>#REF!</v>
      </c>
      <c r="JRP1671" s="1" t="e">
        <f>#REF!</f>
        <v>#REF!</v>
      </c>
      <c r="JRQ1671" s="1" t="e">
        <f>#REF!</f>
        <v>#REF!</v>
      </c>
      <c r="JRR1671" s="1" t="e">
        <f>#REF!</f>
        <v>#REF!</v>
      </c>
      <c r="JRS1671" s="1" t="e">
        <f>#REF!</f>
        <v>#REF!</v>
      </c>
      <c r="JRT1671" s="1" t="e">
        <f>#REF!</f>
        <v>#REF!</v>
      </c>
      <c r="JRU1671" s="1" t="e">
        <f>#REF!</f>
        <v>#REF!</v>
      </c>
      <c r="JRV1671" s="1" t="e">
        <f>#REF!</f>
        <v>#REF!</v>
      </c>
      <c r="JRW1671" s="1" t="e">
        <f>#REF!</f>
        <v>#REF!</v>
      </c>
      <c r="JRX1671" s="1" t="e">
        <f>#REF!</f>
        <v>#REF!</v>
      </c>
      <c r="JRY1671" s="1" t="e">
        <f>#REF!</f>
        <v>#REF!</v>
      </c>
      <c r="JRZ1671" s="1" t="e">
        <f>#REF!</f>
        <v>#REF!</v>
      </c>
      <c r="JSA1671" s="1" t="e">
        <f>#REF!</f>
        <v>#REF!</v>
      </c>
      <c r="JSB1671" s="1" t="e">
        <f>#REF!</f>
        <v>#REF!</v>
      </c>
      <c r="JSC1671" s="1" t="e">
        <f>#REF!</f>
        <v>#REF!</v>
      </c>
      <c r="JSD1671" s="1" t="e">
        <f>#REF!</f>
        <v>#REF!</v>
      </c>
      <c r="JSE1671" s="1" t="e">
        <f>#REF!</f>
        <v>#REF!</v>
      </c>
      <c r="JSF1671" s="1" t="e">
        <f>#REF!</f>
        <v>#REF!</v>
      </c>
      <c r="JSG1671" s="1" t="e">
        <f>#REF!</f>
        <v>#REF!</v>
      </c>
      <c r="JSH1671" s="1" t="e">
        <f>#REF!</f>
        <v>#REF!</v>
      </c>
      <c r="JSI1671" s="1" t="e">
        <f>#REF!</f>
        <v>#REF!</v>
      </c>
      <c r="JSJ1671" s="1" t="e">
        <f>#REF!</f>
        <v>#REF!</v>
      </c>
      <c r="JSK1671" s="1" t="e">
        <f>#REF!</f>
        <v>#REF!</v>
      </c>
      <c r="JSL1671" s="1" t="e">
        <f>#REF!</f>
        <v>#REF!</v>
      </c>
      <c r="JSM1671" s="1" t="e">
        <f>#REF!</f>
        <v>#REF!</v>
      </c>
      <c r="JSN1671" s="1" t="e">
        <f>#REF!</f>
        <v>#REF!</v>
      </c>
      <c r="JSO1671" s="1" t="e">
        <f>#REF!</f>
        <v>#REF!</v>
      </c>
      <c r="JSP1671" s="1" t="e">
        <f>#REF!</f>
        <v>#REF!</v>
      </c>
      <c r="JSQ1671" s="1" t="e">
        <f>#REF!</f>
        <v>#REF!</v>
      </c>
      <c r="JSR1671" s="1" t="e">
        <f>#REF!</f>
        <v>#REF!</v>
      </c>
      <c r="JSS1671" s="1" t="e">
        <f>#REF!</f>
        <v>#REF!</v>
      </c>
      <c r="JST1671" s="1" t="e">
        <f>#REF!</f>
        <v>#REF!</v>
      </c>
      <c r="JSU1671" s="1" t="e">
        <f>#REF!</f>
        <v>#REF!</v>
      </c>
      <c r="JSV1671" s="1" t="e">
        <f>#REF!</f>
        <v>#REF!</v>
      </c>
      <c r="JSW1671" s="1" t="e">
        <f>#REF!</f>
        <v>#REF!</v>
      </c>
      <c r="JSX1671" s="1" t="e">
        <f>#REF!</f>
        <v>#REF!</v>
      </c>
      <c r="JSY1671" s="1" t="e">
        <f>#REF!</f>
        <v>#REF!</v>
      </c>
      <c r="JSZ1671" s="1" t="e">
        <f>#REF!</f>
        <v>#REF!</v>
      </c>
      <c r="JTA1671" s="1" t="e">
        <f>#REF!</f>
        <v>#REF!</v>
      </c>
      <c r="JTB1671" s="1" t="e">
        <f>#REF!</f>
        <v>#REF!</v>
      </c>
      <c r="JTC1671" s="1" t="e">
        <f>#REF!</f>
        <v>#REF!</v>
      </c>
      <c r="JTD1671" s="1" t="e">
        <f>#REF!</f>
        <v>#REF!</v>
      </c>
      <c r="JTE1671" s="1" t="e">
        <f>#REF!</f>
        <v>#REF!</v>
      </c>
      <c r="JTF1671" s="1" t="e">
        <f>#REF!</f>
        <v>#REF!</v>
      </c>
      <c r="JTG1671" s="1" t="e">
        <f>#REF!</f>
        <v>#REF!</v>
      </c>
      <c r="JTH1671" s="1" t="e">
        <f>#REF!</f>
        <v>#REF!</v>
      </c>
      <c r="JTI1671" s="1" t="e">
        <f>#REF!</f>
        <v>#REF!</v>
      </c>
      <c r="JTJ1671" s="1" t="e">
        <f>#REF!</f>
        <v>#REF!</v>
      </c>
      <c r="JTK1671" s="1" t="e">
        <f>#REF!</f>
        <v>#REF!</v>
      </c>
      <c r="JTL1671" s="1" t="e">
        <f>#REF!</f>
        <v>#REF!</v>
      </c>
      <c r="JTM1671" s="1" t="e">
        <f>#REF!</f>
        <v>#REF!</v>
      </c>
      <c r="JTN1671" s="1" t="e">
        <f>#REF!</f>
        <v>#REF!</v>
      </c>
      <c r="JTO1671" s="1" t="e">
        <f>#REF!</f>
        <v>#REF!</v>
      </c>
      <c r="JTP1671" s="1" t="e">
        <f>#REF!</f>
        <v>#REF!</v>
      </c>
      <c r="JTQ1671" s="1" t="e">
        <f>#REF!</f>
        <v>#REF!</v>
      </c>
      <c r="JTR1671" s="1" t="e">
        <f>#REF!</f>
        <v>#REF!</v>
      </c>
      <c r="JTS1671" s="1" t="e">
        <f>#REF!</f>
        <v>#REF!</v>
      </c>
      <c r="JTT1671" s="1" t="e">
        <f>#REF!</f>
        <v>#REF!</v>
      </c>
      <c r="JTU1671" s="1" t="e">
        <f>#REF!</f>
        <v>#REF!</v>
      </c>
      <c r="JTV1671" s="1" t="e">
        <f>#REF!</f>
        <v>#REF!</v>
      </c>
      <c r="JTW1671" s="1" t="e">
        <f>#REF!</f>
        <v>#REF!</v>
      </c>
      <c r="JTX1671" s="1" t="e">
        <f>#REF!</f>
        <v>#REF!</v>
      </c>
      <c r="JTY1671" s="1" t="e">
        <f>#REF!</f>
        <v>#REF!</v>
      </c>
      <c r="JTZ1671" s="1" t="e">
        <f>#REF!</f>
        <v>#REF!</v>
      </c>
      <c r="JUA1671" s="1" t="e">
        <f>#REF!</f>
        <v>#REF!</v>
      </c>
      <c r="JUB1671" s="1" t="e">
        <f>#REF!</f>
        <v>#REF!</v>
      </c>
      <c r="JUC1671" s="1" t="e">
        <f>#REF!</f>
        <v>#REF!</v>
      </c>
      <c r="JUD1671" s="1" t="e">
        <f>#REF!</f>
        <v>#REF!</v>
      </c>
      <c r="JUE1671" s="1" t="e">
        <f>#REF!</f>
        <v>#REF!</v>
      </c>
      <c r="JUF1671" s="1" t="e">
        <f>#REF!</f>
        <v>#REF!</v>
      </c>
      <c r="JUG1671" s="1" t="e">
        <f>#REF!</f>
        <v>#REF!</v>
      </c>
      <c r="JUH1671" s="1" t="e">
        <f>#REF!</f>
        <v>#REF!</v>
      </c>
      <c r="JUI1671" s="1" t="e">
        <f>#REF!</f>
        <v>#REF!</v>
      </c>
      <c r="JUJ1671" s="1" t="e">
        <f>#REF!</f>
        <v>#REF!</v>
      </c>
      <c r="JUK1671" s="1" t="e">
        <f>#REF!</f>
        <v>#REF!</v>
      </c>
      <c r="JUL1671" s="1" t="e">
        <f>#REF!</f>
        <v>#REF!</v>
      </c>
      <c r="JUM1671" s="1" t="e">
        <f>#REF!</f>
        <v>#REF!</v>
      </c>
      <c r="JUN1671" s="1" t="e">
        <f>#REF!</f>
        <v>#REF!</v>
      </c>
      <c r="JUO1671" s="1" t="e">
        <f>#REF!</f>
        <v>#REF!</v>
      </c>
      <c r="JUP1671" s="1" t="e">
        <f>#REF!</f>
        <v>#REF!</v>
      </c>
      <c r="JUQ1671" s="1" t="e">
        <f>#REF!</f>
        <v>#REF!</v>
      </c>
      <c r="JUR1671" s="1" t="e">
        <f>#REF!</f>
        <v>#REF!</v>
      </c>
      <c r="JUS1671" s="1" t="e">
        <f>#REF!</f>
        <v>#REF!</v>
      </c>
      <c r="JUT1671" s="1" t="e">
        <f>#REF!</f>
        <v>#REF!</v>
      </c>
      <c r="JUU1671" s="1" t="e">
        <f>#REF!</f>
        <v>#REF!</v>
      </c>
      <c r="JUV1671" s="1" t="e">
        <f>#REF!</f>
        <v>#REF!</v>
      </c>
      <c r="JUW1671" s="1" t="e">
        <f>#REF!</f>
        <v>#REF!</v>
      </c>
      <c r="JUX1671" s="1" t="e">
        <f>#REF!</f>
        <v>#REF!</v>
      </c>
      <c r="JUY1671" s="1" t="e">
        <f>#REF!</f>
        <v>#REF!</v>
      </c>
      <c r="JUZ1671" s="1" t="e">
        <f>#REF!</f>
        <v>#REF!</v>
      </c>
      <c r="JVA1671" s="1" t="e">
        <f>#REF!</f>
        <v>#REF!</v>
      </c>
      <c r="JVB1671" s="1" t="e">
        <f>#REF!</f>
        <v>#REF!</v>
      </c>
      <c r="JVC1671" s="1" t="e">
        <f>#REF!</f>
        <v>#REF!</v>
      </c>
      <c r="JVD1671" s="1" t="e">
        <f>#REF!</f>
        <v>#REF!</v>
      </c>
      <c r="JVE1671" s="1" t="e">
        <f>#REF!</f>
        <v>#REF!</v>
      </c>
      <c r="JVF1671" s="1" t="e">
        <f>#REF!</f>
        <v>#REF!</v>
      </c>
      <c r="JVG1671" s="1" t="e">
        <f>#REF!</f>
        <v>#REF!</v>
      </c>
      <c r="JVH1671" s="1" t="e">
        <f>#REF!</f>
        <v>#REF!</v>
      </c>
      <c r="JVI1671" s="1" t="e">
        <f>#REF!</f>
        <v>#REF!</v>
      </c>
      <c r="JVJ1671" s="1" t="e">
        <f>#REF!</f>
        <v>#REF!</v>
      </c>
      <c r="JVK1671" s="1" t="e">
        <f>#REF!</f>
        <v>#REF!</v>
      </c>
      <c r="JVL1671" s="1" t="e">
        <f>#REF!</f>
        <v>#REF!</v>
      </c>
      <c r="JVM1671" s="1" t="e">
        <f>#REF!</f>
        <v>#REF!</v>
      </c>
      <c r="JVN1671" s="1" t="e">
        <f>#REF!</f>
        <v>#REF!</v>
      </c>
      <c r="JVO1671" s="1" t="e">
        <f>#REF!</f>
        <v>#REF!</v>
      </c>
      <c r="JVP1671" s="1" t="e">
        <f>#REF!</f>
        <v>#REF!</v>
      </c>
      <c r="JVQ1671" s="1" t="e">
        <f>#REF!</f>
        <v>#REF!</v>
      </c>
      <c r="JVR1671" s="1" t="e">
        <f>#REF!</f>
        <v>#REF!</v>
      </c>
      <c r="JVS1671" s="1" t="e">
        <f>#REF!</f>
        <v>#REF!</v>
      </c>
      <c r="JVT1671" s="1" t="e">
        <f>#REF!</f>
        <v>#REF!</v>
      </c>
      <c r="JVU1671" s="1" t="e">
        <f>#REF!</f>
        <v>#REF!</v>
      </c>
      <c r="JVV1671" s="1" t="e">
        <f>#REF!</f>
        <v>#REF!</v>
      </c>
      <c r="JVW1671" s="1" t="e">
        <f>#REF!</f>
        <v>#REF!</v>
      </c>
      <c r="JVX1671" s="1" t="e">
        <f>#REF!</f>
        <v>#REF!</v>
      </c>
      <c r="JVY1671" s="1" t="e">
        <f>#REF!</f>
        <v>#REF!</v>
      </c>
      <c r="JVZ1671" s="1" t="e">
        <f>#REF!</f>
        <v>#REF!</v>
      </c>
      <c r="JWA1671" s="1" t="e">
        <f>#REF!</f>
        <v>#REF!</v>
      </c>
      <c r="JWB1671" s="1" t="e">
        <f>#REF!</f>
        <v>#REF!</v>
      </c>
      <c r="JWC1671" s="1" t="e">
        <f>#REF!</f>
        <v>#REF!</v>
      </c>
      <c r="JWD1671" s="1" t="e">
        <f>#REF!</f>
        <v>#REF!</v>
      </c>
      <c r="JWE1671" s="1" t="e">
        <f>#REF!</f>
        <v>#REF!</v>
      </c>
      <c r="JWF1671" s="1" t="e">
        <f>#REF!</f>
        <v>#REF!</v>
      </c>
      <c r="JWG1671" s="1" t="e">
        <f>#REF!</f>
        <v>#REF!</v>
      </c>
      <c r="JWH1671" s="1" t="e">
        <f>#REF!</f>
        <v>#REF!</v>
      </c>
      <c r="JWI1671" s="1" t="e">
        <f>#REF!</f>
        <v>#REF!</v>
      </c>
      <c r="JWJ1671" s="1" t="e">
        <f>#REF!</f>
        <v>#REF!</v>
      </c>
      <c r="JWK1671" s="1" t="e">
        <f>#REF!</f>
        <v>#REF!</v>
      </c>
      <c r="JWL1671" s="1" t="e">
        <f>#REF!</f>
        <v>#REF!</v>
      </c>
      <c r="JWM1671" s="1" t="e">
        <f>#REF!</f>
        <v>#REF!</v>
      </c>
      <c r="JWN1671" s="1" t="e">
        <f>#REF!</f>
        <v>#REF!</v>
      </c>
      <c r="JWO1671" s="1" t="e">
        <f>#REF!</f>
        <v>#REF!</v>
      </c>
      <c r="JWP1671" s="1" t="e">
        <f>#REF!</f>
        <v>#REF!</v>
      </c>
      <c r="JWQ1671" s="1" t="e">
        <f>#REF!</f>
        <v>#REF!</v>
      </c>
      <c r="JWR1671" s="1" t="e">
        <f>#REF!</f>
        <v>#REF!</v>
      </c>
      <c r="JWS1671" s="1" t="e">
        <f>#REF!</f>
        <v>#REF!</v>
      </c>
      <c r="JWT1671" s="1" t="e">
        <f>#REF!</f>
        <v>#REF!</v>
      </c>
      <c r="JWU1671" s="1" t="e">
        <f>#REF!</f>
        <v>#REF!</v>
      </c>
      <c r="JWV1671" s="1" t="e">
        <f>#REF!</f>
        <v>#REF!</v>
      </c>
      <c r="JWW1671" s="1" t="e">
        <f>#REF!</f>
        <v>#REF!</v>
      </c>
      <c r="JWX1671" s="1" t="e">
        <f>#REF!</f>
        <v>#REF!</v>
      </c>
      <c r="JWY1671" s="1" t="e">
        <f>#REF!</f>
        <v>#REF!</v>
      </c>
      <c r="JWZ1671" s="1" t="e">
        <f>#REF!</f>
        <v>#REF!</v>
      </c>
      <c r="JXA1671" s="1" t="e">
        <f>#REF!</f>
        <v>#REF!</v>
      </c>
      <c r="JXB1671" s="1" t="e">
        <f>#REF!</f>
        <v>#REF!</v>
      </c>
      <c r="JXC1671" s="1" t="e">
        <f>#REF!</f>
        <v>#REF!</v>
      </c>
      <c r="JXD1671" s="1" t="e">
        <f>#REF!</f>
        <v>#REF!</v>
      </c>
      <c r="JXE1671" s="1" t="e">
        <f>#REF!</f>
        <v>#REF!</v>
      </c>
      <c r="JXF1671" s="1" t="e">
        <f>#REF!</f>
        <v>#REF!</v>
      </c>
      <c r="JXG1671" s="1" t="e">
        <f>#REF!</f>
        <v>#REF!</v>
      </c>
      <c r="JXH1671" s="1" t="e">
        <f>#REF!</f>
        <v>#REF!</v>
      </c>
      <c r="JXI1671" s="1" t="e">
        <f>#REF!</f>
        <v>#REF!</v>
      </c>
      <c r="JXJ1671" s="1" t="e">
        <f>#REF!</f>
        <v>#REF!</v>
      </c>
      <c r="JXK1671" s="1" t="e">
        <f>#REF!</f>
        <v>#REF!</v>
      </c>
      <c r="JXL1671" s="1" t="e">
        <f>#REF!</f>
        <v>#REF!</v>
      </c>
      <c r="JXM1671" s="1" t="e">
        <f>#REF!</f>
        <v>#REF!</v>
      </c>
      <c r="JXN1671" s="1" t="e">
        <f>#REF!</f>
        <v>#REF!</v>
      </c>
      <c r="JXO1671" s="1" t="e">
        <f>#REF!</f>
        <v>#REF!</v>
      </c>
      <c r="JXP1671" s="1" t="e">
        <f>#REF!</f>
        <v>#REF!</v>
      </c>
      <c r="JXQ1671" s="1" t="e">
        <f>#REF!</f>
        <v>#REF!</v>
      </c>
      <c r="JXR1671" s="1" t="e">
        <f>#REF!</f>
        <v>#REF!</v>
      </c>
      <c r="JXS1671" s="1" t="e">
        <f>#REF!</f>
        <v>#REF!</v>
      </c>
      <c r="JXT1671" s="1" t="e">
        <f>#REF!</f>
        <v>#REF!</v>
      </c>
      <c r="JXU1671" s="1" t="e">
        <f>#REF!</f>
        <v>#REF!</v>
      </c>
      <c r="JXV1671" s="1" t="e">
        <f>#REF!</f>
        <v>#REF!</v>
      </c>
      <c r="JXW1671" s="1" t="e">
        <f>#REF!</f>
        <v>#REF!</v>
      </c>
      <c r="JXX1671" s="1" t="e">
        <f>#REF!</f>
        <v>#REF!</v>
      </c>
      <c r="JXY1671" s="1" t="e">
        <f>#REF!</f>
        <v>#REF!</v>
      </c>
      <c r="JXZ1671" s="1" t="e">
        <f>#REF!</f>
        <v>#REF!</v>
      </c>
      <c r="JYA1671" s="1" t="e">
        <f>#REF!</f>
        <v>#REF!</v>
      </c>
      <c r="JYB1671" s="1" t="e">
        <f>#REF!</f>
        <v>#REF!</v>
      </c>
      <c r="JYC1671" s="1" t="e">
        <f>#REF!</f>
        <v>#REF!</v>
      </c>
      <c r="JYD1671" s="1" t="e">
        <f>#REF!</f>
        <v>#REF!</v>
      </c>
      <c r="JYE1671" s="1" t="e">
        <f>#REF!</f>
        <v>#REF!</v>
      </c>
      <c r="JYF1671" s="1" t="e">
        <f>#REF!</f>
        <v>#REF!</v>
      </c>
      <c r="JYG1671" s="1" t="e">
        <f>#REF!</f>
        <v>#REF!</v>
      </c>
      <c r="JYH1671" s="1" t="e">
        <f>#REF!</f>
        <v>#REF!</v>
      </c>
      <c r="JYI1671" s="1" t="e">
        <f>#REF!</f>
        <v>#REF!</v>
      </c>
      <c r="JYJ1671" s="1" t="e">
        <f>#REF!</f>
        <v>#REF!</v>
      </c>
      <c r="JYK1671" s="1" t="e">
        <f>#REF!</f>
        <v>#REF!</v>
      </c>
      <c r="JYL1671" s="1" t="e">
        <f>#REF!</f>
        <v>#REF!</v>
      </c>
      <c r="JYM1671" s="1" t="e">
        <f>#REF!</f>
        <v>#REF!</v>
      </c>
      <c r="JYN1671" s="1" t="e">
        <f>#REF!</f>
        <v>#REF!</v>
      </c>
      <c r="JYO1671" s="1" t="e">
        <f>#REF!</f>
        <v>#REF!</v>
      </c>
      <c r="JYP1671" s="1" t="e">
        <f>#REF!</f>
        <v>#REF!</v>
      </c>
      <c r="JYQ1671" s="1" t="e">
        <f>#REF!</f>
        <v>#REF!</v>
      </c>
      <c r="JYR1671" s="1" t="e">
        <f>#REF!</f>
        <v>#REF!</v>
      </c>
      <c r="JYS1671" s="1" t="e">
        <f>#REF!</f>
        <v>#REF!</v>
      </c>
      <c r="JYT1671" s="1" t="e">
        <f>#REF!</f>
        <v>#REF!</v>
      </c>
      <c r="JYU1671" s="1" t="e">
        <f>#REF!</f>
        <v>#REF!</v>
      </c>
      <c r="JYV1671" s="1" t="e">
        <f>#REF!</f>
        <v>#REF!</v>
      </c>
      <c r="JYW1671" s="1" t="e">
        <f>#REF!</f>
        <v>#REF!</v>
      </c>
      <c r="JYX1671" s="1" t="e">
        <f>#REF!</f>
        <v>#REF!</v>
      </c>
      <c r="JYY1671" s="1" t="e">
        <f>#REF!</f>
        <v>#REF!</v>
      </c>
      <c r="JYZ1671" s="1" t="e">
        <f>#REF!</f>
        <v>#REF!</v>
      </c>
      <c r="JZA1671" s="1" t="e">
        <f>#REF!</f>
        <v>#REF!</v>
      </c>
      <c r="JZB1671" s="1" t="e">
        <f>#REF!</f>
        <v>#REF!</v>
      </c>
      <c r="JZC1671" s="1" t="e">
        <f>#REF!</f>
        <v>#REF!</v>
      </c>
      <c r="JZD1671" s="1" t="e">
        <f>#REF!</f>
        <v>#REF!</v>
      </c>
      <c r="JZE1671" s="1" t="e">
        <f>#REF!</f>
        <v>#REF!</v>
      </c>
      <c r="JZF1671" s="1" t="e">
        <f>#REF!</f>
        <v>#REF!</v>
      </c>
      <c r="JZG1671" s="1" t="e">
        <f>#REF!</f>
        <v>#REF!</v>
      </c>
      <c r="JZH1671" s="1" t="e">
        <f>#REF!</f>
        <v>#REF!</v>
      </c>
      <c r="JZI1671" s="1" t="e">
        <f>#REF!</f>
        <v>#REF!</v>
      </c>
      <c r="JZJ1671" s="1" t="e">
        <f>#REF!</f>
        <v>#REF!</v>
      </c>
      <c r="JZK1671" s="1" t="e">
        <f>#REF!</f>
        <v>#REF!</v>
      </c>
      <c r="JZL1671" s="1" t="e">
        <f>#REF!</f>
        <v>#REF!</v>
      </c>
      <c r="JZM1671" s="1" t="e">
        <f>#REF!</f>
        <v>#REF!</v>
      </c>
      <c r="JZN1671" s="1" t="e">
        <f>#REF!</f>
        <v>#REF!</v>
      </c>
      <c r="JZO1671" s="1" t="e">
        <f>#REF!</f>
        <v>#REF!</v>
      </c>
      <c r="JZP1671" s="1" t="e">
        <f>#REF!</f>
        <v>#REF!</v>
      </c>
      <c r="JZQ1671" s="1" t="e">
        <f>#REF!</f>
        <v>#REF!</v>
      </c>
      <c r="JZR1671" s="1" t="e">
        <f>#REF!</f>
        <v>#REF!</v>
      </c>
      <c r="JZS1671" s="1" t="e">
        <f>#REF!</f>
        <v>#REF!</v>
      </c>
      <c r="JZT1671" s="1" t="e">
        <f>#REF!</f>
        <v>#REF!</v>
      </c>
      <c r="JZU1671" s="1" t="e">
        <f>#REF!</f>
        <v>#REF!</v>
      </c>
      <c r="JZV1671" s="1" t="e">
        <f>#REF!</f>
        <v>#REF!</v>
      </c>
      <c r="JZW1671" s="1" t="e">
        <f>#REF!</f>
        <v>#REF!</v>
      </c>
      <c r="JZX1671" s="1" t="e">
        <f>#REF!</f>
        <v>#REF!</v>
      </c>
      <c r="JZY1671" s="1" t="e">
        <f>#REF!</f>
        <v>#REF!</v>
      </c>
      <c r="JZZ1671" s="1" t="e">
        <f>#REF!</f>
        <v>#REF!</v>
      </c>
      <c r="KAA1671" s="1" t="e">
        <f>#REF!</f>
        <v>#REF!</v>
      </c>
      <c r="KAB1671" s="1" t="e">
        <f>#REF!</f>
        <v>#REF!</v>
      </c>
      <c r="KAC1671" s="1" t="e">
        <f>#REF!</f>
        <v>#REF!</v>
      </c>
      <c r="KAD1671" s="1" t="e">
        <f>#REF!</f>
        <v>#REF!</v>
      </c>
      <c r="KAE1671" s="1" t="e">
        <f>#REF!</f>
        <v>#REF!</v>
      </c>
      <c r="KAF1671" s="1" t="e">
        <f>#REF!</f>
        <v>#REF!</v>
      </c>
      <c r="KAG1671" s="1" t="e">
        <f>#REF!</f>
        <v>#REF!</v>
      </c>
      <c r="KAH1671" s="1" t="e">
        <f>#REF!</f>
        <v>#REF!</v>
      </c>
      <c r="KAI1671" s="1" t="e">
        <f>#REF!</f>
        <v>#REF!</v>
      </c>
      <c r="KAJ1671" s="1" t="e">
        <f>#REF!</f>
        <v>#REF!</v>
      </c>
      <c r="KAK1671" s="1" t="e">
        <f>#REF!</f>
        <v>#REF!</v>
      </c>
      <c r="KAL1671" s="1" t="e">
        <f>#REF!</f>
        <v>#REF!</v>
      </c>
      <c r="KAM1671" s="1" t="e">
        <f>#REF!</f>
        <v>#REF!</v>
      </c>
      <c r="KAN1671" s="1" t="e">
        <f>#REF!</f>
        <v>#REF!</v>
      </c>
      <c r="KAO1671" s="1" t="e">
        <f>#REF!</f>
        <v>#REF!</v>
      </c>
      <c r="KAP1671" s="1" t="e">
        <f>#REF!</f>
        <v>#REF!</v>
      </c>
      <c r="KAQ1671" s="1" t="e">
        <f>#REF!</f>
        <v>#REF!</v>
      </c>
      <c r="KAR1671" s="1" t="e">
        <f>#REF!</f>
        <v>#REF!</v>
      </c>
      <c r="KAS1671" s="1" t="e">
        <f>#REF!</f>
        <v>#REF!</v>
      </c>
      <c r="KAT1671" s="1" t="e">
        <f>#REF!</f>
        <v>#REF!</v>
      </c>
      <c r="KAU1671" s="1" t="e">
        <f>#REF!</f>
        <v>#REF!</v>
      </c>
      <c r="KAV1671" s="1" t="e">
        <f>#REF!</f>
        <v>#REF!</v>
      </c>
      <c r="KAW1671" s="1" t="e">
        <f>#REF!</f>
        <v>#REF!</v>
      </c>
      <c r="KAX1671" s="1" t="e">
        <f>#REF!</f>
        <v>#REF!</v>
      </c>
      <c r="KAY1671" s="1" t="e">
        <f>#REF!</f>
        <v>#REF!</v>
      </c>
      <c r="KAZ1671" s="1" t="e">
        <f>#REF!</f>
        <v>#REF!</v>
      </c>
      <c r="KBA1671" s="1" t="e">
        <f>#REF!</f>
        <v>#REF!</v>
      </c>
      <c r="KBB1671" s="1" t="e">
        <f>#REF!</f>
        <v>#REF!</v>
      </c>
      <c r="KBC1671" s="1" t="e">
        <f>#REF!</f>
        <v>#REF!</v>
      </c>
      <c r="KBD1671" s="1" t="e">
        <f>#REF!</f>
        <v>#REF!</v>
      </c>
      <c r="KBE1671" s="1" t="e">
        <f>#REF!</f>
        <v>#REF!</v>
      </c>
      <c r="KBF1671" s="1" t="e">
        <f>#REF!</f>
        <v>#REF!</v>
      </c>
      <c r="KBG1671" s="1" t="e">
        <f>#REF!</f>
        <v>#REF!</v>
      </c>
      <c r="KBH1671" s="1" t="e">
        <f>#REF!</f>
        <v>#REF!</v>
      </c>
      <c r="KBI1671" s="1" t="e">
        <f>#REF!</f>
        <v>#REF!</v>
      </c>
      <c r="KBJ1671" s="1" t="e">
        <f>#REF!</f>
        <v>#REF!</v>
      </c>
      <c r="KBK1671" s="1" t="e">
        <f>#REF!</f>
        <v>#REF!</v>
      </c>
      <c r="KBL1671" s="1" t="e">
        <f>#REF!</f>
        <v>#REF!</v>
      </c>
      <c r="KBM1671" s="1" t="e">
        <f>#REF!</f>
        <v>#REF!</v>
      </c>
      <c r="KBN1671" s="1" t="e">
        <f>#REF!</f>
        <v>#REF!</v>
      </c>
      <c r="KBO1671" s="1" t="e">
        <f>#REF!</f>
        <v>#REF!</v>
      </c>
      <c r="KBP1671" s="1" t="e">
        <f>#REF!</f>
        <v>#REF!</v>
      </c>
      <c r="KBQ1671" s="1" t="e">
        <f>#REF!</f>
        <v>#REF!</v>
      </c>
      <c r="KBR1671" s="1" t="e">
        <f>#REF!</f>
        <v>#REF!</v>
      </c>
      <c r="KBS1671" s="1" t="e">
        <f>#REF!</f>
        <v>#REF!</v>
      </c>
      <c r="KBT1671" s="1" t="e">
        <f>#REF!</f>
        <v>#REF!</v>
      </c>
      <c r="KBU1671" s="1" t="e">
        <f>#REF!</f>
        <v>#REF!</v>
      </c>
      <c r="KBV1671" s="1" t="e">
        <f>#REF!</f>
        <v>#REF!</v>
      </c>
      <c r="KBW1671" s="1" t="e">
        <f>#REF!</f>
        <v>#REF!</v>
      </c>
      <c r="KBX1671" s="1" t="e">
        <f>#REF!</f>
        <v>#REF!</v>
      </c>
      <c r="KBY1671" s="1" t="e">
        <f>#REF!</f>
        <v>#REF!</v>
      </c>
      <c r="KBZ1671" s="1" t="e">
        <f>#REF!</f>
        <v>#REF!</v>
      </c>
      <c r="KCA1671" s="1" t="e">
        <f>#REF!</f>
        <v>#REF!</v>
      </c>
      <c r="KCB1671" s="1" t="e">
        <f>#REF!</f>
        <v>#REF!</v>
      </c>
      <c r="KCC1671" s="1" t="e">
        <f>#REF!</f>
        <v>#REF!</v>
      </c>
      <c r="KCD1671" s="1" t="e">
        <f>#REF!</f>
        <v>#REF!</v>
      </c>
      <c r="KCE1671" s="1" t="e">
        <f>#REF!</f>
        <v>#REF!</v>
      </c>
      <c r="KCF1671" s="1" t="e">
        <f>#REF!</f>
        <v>#REF!</v>
      </c>
      <c r="KCG1671" s="1" t="e">
        <f>#REF!</f>
        <v>#REF!</v>
      </c>
      <c r="KCH1671" s="1" t="e">
        <f>#REF!</f>
        <v>#REF!</v>
      </c>
      <c r="KCI1671" s="1" t="e">
        <f>#REF!</f>
        <v>#REF!</v>
      </c>
      <c r="KCJ1671" s="1" t="e">
        <f>#REF!</f>
        <v>#REF!</v>
      </c>
      <c r="KCK1671" s="1" t="e">
        <f>#REF!</f>
        <v>#REF!</v>
      </c>
      <c r="KCL1671" s="1" t="e">
        <f>#REF!</f>
        <v>#REF!</v>
      </c>
      <c r="KCM1671" s="1" t="e">
        <f>#REF!</f>
        <v>#REF!</v>
      </c>
      <c r="KCN1671" s="1" t="e">
        <f>#REF!</f>
        <v>#REF!</v>
      </c>
      <c r="KCO1671" s="1" t="e">
        <f>#REF!</f>
        <v>#REF!</v>
      </c>
      <c r="KCP1671" s="1" t="e">
        <f>#REF!</f>
        <v>#REF!</v>
      </c>
      <c r="KCQ1671" s="1" t="e">
        <f>#REF!</f>
        <v>#REF!</v>
      </c>
      <c r="KCR1671" s="1" t="e">
        <f>#REF!</f>
        <v>#REF!</v>
      </c>
      <c r="KCS1671" s="1" t="e">
        <f>#REF!</f>
        <v>#REF!</v>
      </c>
      <c r="KCT1671" s="1" t="e">
        <f>#REF!</f>
        <v>#REF!</v>
      </c>
      <c r="KCU1671" s="1" t="e">
        <f>#REF!</f>
        <v>#REF!</v>
      </c>
      <c r="KCV1671" s="1" t="e">
        <f>#REF!</f>
        <v>#REF!</v>
      </c>
      <c r="KCW1671" s="1" t="e">
        <f>#REF!</f>
        <v>#REF!</v>
      </c>
      <c r="KCX1671" s="1" t="e">
        <f>#REF!</f>
        <v>#REF!</v>
      </c>
      <c r="KCY1671" s="1" t="e">
        <f>#REF!</f>
        <v>#REF!</v>
      </c>
      <c r="KCZ1671" s="1" t="e">
        <f>#REF!</f>
        <v>#REF!</v>
      </c>
      <c r="KDA1671" s="1" t="e">
        <f>#REF!</f>
        <v>#REF!</v>
      </c>
      <c r="KDB1671" s="1" t="e">
        <f>#REF!</f>
        <v>#REF!</v>
      </c>
      <c r="KDC1671" s="1" t="e">
        <f>#REF!</f>
        <v>#REF!</v>
      </c>
      <c r="KDD1671" s="1" t="e">
        <f>#REF!</f>
        <v>#REF!</v>
      </c>
      <c r="KDE1671" s="1" t="e">
        <f>#REF!</f>
        <v>#REF!</v>
      </c>
      <c r="KDF1671" s="1" t="e">
        <f>#REF!</f>
        <v>#REF!</v>
      </c>
      <c r="KDG1671" s="1" t="e">
        <f>#REF!</f>
        <v>#REF!</v>
      </c>
      <c r="KDH1671" s="1" t="e">
        <f>#REF!</f>
        <v>#REF!</v>
      </c>
      <c r="KDI1671" s="1" t="e">
        <f>#REF!</f>
        <v>#REF!</v>
      </c>
      <c r="KDJ1671" s="1" t="e">
        <f>#REF!</f>
        <v>#REF!</v>
      </c>
      <c r="KDK1671" s="1" t="e">
        <f>#REF!</f>
        <v>#REF!</v>
      </c>
      <c r="KDL1671" s="1" t="e">
        <f>#REF!</f>
        <v>#REF!</v>
      </c>
      <c r="KDM1671" s="1" t="e">
        <f>#REF!</f>
        <v>#REF!</v>
      </c>
      <c r="KDN1671" s="1" t="e">
        <f>#REF!</f>
        <v>#REF!</v>
      </c>
      <c r="KDO1671" s="1" t="e">
        <f>#REF!</f>
        <v>#REF!</v>
      </c>
      <c r="KDP1671" s="1" t="e">
        <f>#REF!</f>
        <v>#REF!</v>
      </c>
      <c r="KDQ1671" s="1" t="e">
        <f>#REF!</f>
        <v>#REF!</v>
      </c>
      <c r="KDR1671" s="1" t="e">
        <f>#REF!</f>
        <v>#REF!</v>
      </c>
      <c r="KDS1671" s="1" t="e">
        <f>#REF!</f>
        <v>#REF!</v>
      </c>
      <c r="KDT1671" s="1" t="e">
        <f>#REF!</f>
        <v>#REF!</v>
      </c>
      <c r="KDU1671" s="1" t="e">
        <f>#REF!</f>
        <v>#REF!</v>
      </c>
      <c r="KDV1671" s="1" t="e">
        <f>#REF!</f>
        <v>#REF!</v>
      </c>
      <c r="KDW1671" s="1" t="e">
        <f>#REF!</f>
        <v>#REF!</v>
      </c>
      <c r="KDX1671" s="1" t="e">
        <f>#REF!</f>
        <v>#REF!</v>
      </c>
      <c r="KDY1671" s="1" t="e">
        <f>#REF!</f>
        <v>#REF!</v>
      </c>
      <c r="KDZ1671" s="1" t="e">
        <f>#REF!</f>
        <v>#REF!</v>
      </c>
      <c r="KEA1671" s="1" t="e">
        <f>#REF!</f>
        <v>#REF!</v>
      </c>
      <c r="KEB1671" s="1" t="e">
        <f>#REF!</f>
        <v>#REF!</v>
      </c>
      <c r="KEC1671" s="1" t="e">
        <f>#REF!</f>
        <v>#REF!</v>
      </c>
      <c r="KED1671" s="1" t="e">
        <f>#REF!</f>
        <v>#REF!</v>
      </c>
      <c r="KEE1671" s="1" t="e">
        <f>#REF!</f>
        <v>#REF!</v>
      </c>
      <c r="KEF1671" s="1" t="e">
        <f>#REF!</f>
        <v>#REF!</v>
      </c>
      <c r="KEG1671" s="1" t="e">
        <f>#REF!</f>
        <v>#REF!</v>
      </c>
      <c r="KEH1671" s="1" t="e">
        <f>#REF!</f>
        <v>#REF!</v>
      </c>
      <c r="KEI1671" s="1" t="e">
        <f>#REF!</f>
        <v>#REF!</v>
      </c>
      <c r="KEJ1671" s="1" t="e">
        <f>#REF!</f>
        <v>#REF!</v>
      </c>
      <c r="KEK1671" s="1" t="e">
        <f>#REF!</f>
        <v>#REF!</v>
      </c>
      <c r="KEL1671" s="1" t="e">
        <f>#REF!</f>
        <v>#REF!</v>
      </c>
      <c r="KEM1671" s="1" t="e">
        <f>#REF!</f>
        <v>#REF!</v>
      </c>
      <c r="KEN1671" s="1" t="e">
        <f>#REF!</f>
        <v>#REF!</v>
      </c>
      <c r="KEO1671" s="1" t="e">
        <f>#REF!</f>
        <v>#REF!</v>
      </c>
      <c r="KEP1671" s="1" t="e">
        <f>#REF!</f>
        <v>#REF!</v>
      </c>
      <c r="KEQ1671" s="1" t="e">
        <f>#REF!</f>
        <v>#REF!</v>
      </c>
      <c r="KER1671" s="1" t="e">
        <f>#REF!</f>
        <v>#REF!</v>
      </c>
      <c r="KES1671" s="1" t="e">
        <f>#REF!</f>
        <v>#REF!</v>
      </c>
      <c r="KET1671" s="1" t="e">
        <f>#REF!</f>
        <v>#REF!</v>
      </c>
      <c r="KEU1671" s="1" t="e">
        <f>#REF!</f>
        <v>#REF!</v>
      </c>
      <c r="KEV1671" s="1" t="e">
        <f>#REF!</f>
        <v>#REF!</v>
      </c>
      <c r="KEW1671" s="1" t="e">
        <f>#REF!</f>
        <v>#REF!</v>
      </c>
      <c r="KEX1671" s="1" t="e">
        <f>#REF!</f>
        <v>#REF!</v>
      </c>
      <c r="KEY1671" s="1" t="e">
        <f>#REF!</f>
        <v>#REF!</v>
      </c>
      <c r="KEZ1671" s="1" t="e">
        <f>#REF!</f>
        <v>#REF!</v>
      </c>
      <c r="KFA1671" s="1" t="e">
        <f>#REF!</f>
        <v>#REF!</v>
      </c>
      <c r="KFB1671" s="1" t="e">
        <f>#REF!</f>
        <v>#REF!</v>
      </c>
      <c r="KFC1671" s="1" t="e">
        <f>#REF!</f>
        <v>#REF!</v>
      </c>
      <c r="KFD1671" s="1" t="e">
        <f>#REF!</f>
        <v>#REF!</v>
      </c>
      <c r="KFE1671" s="1" t="e">
        <f>#REF!</f>
        <v>#REF!</v>
      </c>
      <c r="KFF1671" s="1" t="e">
        <f>#REF!</f>
        <v>#REF!</v>
      </c>
      <c r="KFG1671" s="1" t="e">
        <f>#REF!</f>
        <v>#REF!</v>
      </c>
      <c r="KFH1671" s="1" t="e">
        <f>#REF!</f>
        <v>#REF!</v>
      </c>
      <c r="KFI1671" s="1" t="e">
        <f>#REF!</f>
        <v>#REF!</v>
      </c>
      <c r="KFJ1671" s="1" t="e">
        <f>#REF!</f>
        <v>#REF!</v>
      </c>
      <c r="KFK1671" s="1" t="e">
        <f>#REF!</f>
        <v>#REF!</v>
      </c>
      <c r="KFL1671" s="1" t="e">
        <f>#REF!</f>
        <v>#REF!</v>
      </c>
      <c r="KFM1671" s="1" t="e">
        <f>#REF!</f>
        <v>#REF!</v>
      </c>
      <c r="KFN1671" s="1" t="e">
        <f>#REF!</f>
        <v>#REF!</v>
      </c>
      <c r="KFO1671" s="1" t="e">
        <f>#REF!</f>
        <v>#REF!</v>
      </c>
      <c r="KFP1671" s="1" t="e">
        <f>#REF!</f>
        <v>#REF!</v>
      </c>
      <c r="KFQ1671" s="1" t="e">
        <f>#REF!</f>
        <v>#REF!</v>
      </c>
      <c r="KFR1671" s="1" t="e">
        <f>#REF!</f>
        <v>#REF!</v>
      </c>
      <c r="KFS1671" s="1" t="e">
        <f>#REF!</f>
        <v>#REF!</v>
      </c>
      <c r="KFT1671" s="1" t="e">
        <f>#REF!</f>
        <v>#REF!</v>
      </c>
      <c r="KFU1671" s="1" t="e">
        <f>#REF!</f>
        <v>#REF!</v>
      </c>
      <c r="KFV1671" s="1" t="e">
        <f>#REF!</f>
        <v>#REF!</v>
      </c>
      <c r="KFW1671" s="1" t="e">
        <f>#REF!</f>
        <v>#REF!</v>
      </c>
      <c r="KFX1671" s="1" t="e">
        <f>#REF!</f>
        <v>#REF!</v>
      </c>
      <c r="KFY1671" s="1" t="e">
        <f>#REF!</f>
        <v>#REF!</v>
      </c>
      <c r="KFZ1671" s="1" t="e">
        <f>#REF!</f>
        <v>#REF!</v>
      </c>
      <c r="KGA1671" s="1" t="e">
        <f>#REF!</f>
        <v>#REF!</v>
      </c>
      <c r="KGB1671" s="1" t="e">
        <f>#REF!</f>
        <v>#REF!</v>
      </c>
      <c r="KGC1671" s="1" t="e">
        <f>#REF!</f>
        <v>#REF!</v>
      </c>
      <c r="KGD1671" s="1" t="e">
        <f>#REF!</f>
        <v>#REF!</v>
      </c>
      <c r="KGE1671" s="1" t="e">
        <f>#REF!</f>
        <v>#REF!</v>
      </c>
      <c r="KGF1671" s="1" t="e">
        <f>#REF!</f>
        <v>#REF!</v>
      </c>
      <c r="KGG1671" s="1" t="e">
        <f>#REF!</f>
        <v>#REF!</v>
      </c>
      <c r="KGH1671" s="1" t="e">
        <f>#REF!</f>
        <v>#REF!</v>
      </c>
      <c r="KGI1671" s="1" t="e">
        <f>#REF!</f>
        <v>#REF!</v>
      </c>
      <c r="KGJ1671" s="1" t="e">
        <f>#REF!</f>
        <v>#REF!</v>
      </c>
      <c r="KGK1671" s="1" t="e">
        <f>#REF!</f>
        <v>#REF!</v>
      </c>
      <c r="KGL1671" s="1" t="e">
        <f>#REF!</f>
        <v>#REF!</v>
      </c>
      <c r="KGM1671" s="1" t="e">
        <f>#REF!</f>
        <v>#REF!</v>
      </c>
      <c r="KGN1671" s="1" t="e">
        <f>#REF!</f>
        <v>#REF!</v>
      </c>
      <c r="KGO1671" s="1" t="e">
        <f>#REF!</f>
        <v>#REF!</v>
      </c>
      <c r="KGP1671" s="1" t="e">
        <f>#REF!</f>
        <v>#REF!</v>
      </c>
      <c r="KGQ1671" s="1" t="e">
        <f>#REF!</f>
        <v>#REF!</v>
      </c>
      <c r="KGR1671" s="1" t="e">
        <f>#REF!</f>
        <v>#REF!</v>
      </c>
      <c r="KGS1671" s="1" t="e">
        <f>#REF!</f>
        <v>#REF!</v>
      </c>
      <c r="KGT1671" s="1" t="e">
        <f>#REF!</f>
        <v>#REF!</v>
      </c>
      <c r="KGU1671" s="1" t="e">
        <f>#REF!</f>
        <v>#REF!</v>
      </c>
      <c r="KGV1671" s="1" t="e">
        <f>#REF!</f>
        <v>#REF!</v>
      </c>
      <c r="KGW1671" s="1" t="e">
        <f>#REF!</f>
        <v>#REF!</v>
      </c>
      <c r="KGX1671" s="1" t="e">
        <f>#REF!</f>
        <v>#REF!</v>
      </c>
      <c r="KGY1671" s="1" t="e">
        <f>#REF!</f>
        <v>#REF!</v>
      </c>
      <c r="KGZ1671" s="1" t="e">
        <f>#REF!</f>
        <v>#REF!</v>
      </c>
      <c r="KHA1671" s="1" t="e">
        <f>#REF!</f>
        <v>#REF!</v>
      </c>
      <c r="KHB1671" s="1" t="e">
        <f>#REF!</f>
        <v>#REF!</v>
      </c>
      <c r="KHC1671" s="1" t="e">
        <f>#REF!</f>
        <v>#REF!</v>
      </c>
      <c r="KHD1671" s="1" t="e">
        <f>#REF!</f>
        <v>#REF!</v>
      </c>
      <c r="KHE1671" s="1" t="e">
        <f>#REF!</f>
        <v>#REF!</v>
      </c>
      <c r="KHF1671" s="1" t="e">
        <f>#REF!</f>
        <v>#REF!</v>
      </c>
      <c r="KHG1671" s="1" t="e">
        <f>#REF!</f>
        <v>#REF!</v>
      </c>
      <c r="KHH1671" s="1" t="e">
        <f>#REF!</f>
        <v>#REF!</v>
      </c>
      <c r="KHI1671" s="1" t="e">
        <f>#REF!</f>
        <v>#REF!</v>
      </c>
      <c r="KHJ1671" s="1" t="e">
        <f>#REF!</f>
        <v>#REF!</v>
      </c>
      <c r="KHK1671" s="1" t="e">
        <f>#REF!</f>
        <v>#REF!</v>
      </c>
      <c r="KHL1671" s="1" t="e">
        <f>#REF!</f>
        <v>#REF!</v>
      </c>
      <c r="KHM1671" s="1" t="e">
        <f>#REF!</f>
        <v>#REF!</v>
      </c>
      <c r="KHN1671" s="1" t="e">
        <f>#REF!</f>
        <v>#REF!</v>
      </c>
      <c r="KHO1671" s="1" t="e">
        <f>#REF!</f>
        <v>#REF!</v>
      </c>
      <c r="KHP1671" s="1" t="e">
        <f>#REF!</f>
        <v>#REF!</v>
      </c>
      <c r="KHQ1671" s="1" t="e">
        <f>#REF!</f>
        <v>#REF!</v>
      </c>
      <c r="KHR1671" s="1" t="e">
        <f>#REF!</f>
        <v>#REF!</v>
      </c>
      <c r="KHS1671" s="1" t="e">
        <f>#REF!</f>
        <v>#REF!</v>
      </c>
      <c r="KHT1671" s="1" t="e">
        <f>#REF!</f>
        <v>#REF!</v>
      </c>
      <c r="KHU1671" s="1" t="e">
        <f>#REF!</f>
        <v>#REF!</v>
      </c>
      <c r="KHV1671" s="1" t="e">
        <f>#REF!</f>
        <v>#REF!</v>
      </c>
      <c r="KHW1671" s="1" t="e">
        <f>#REF!</f>
        <v>#REF!</v>
      </c>
      <c r="KHX1671" s="1" t="e">
        <f>#REF!</f>
        <v>#REF!</v>
      </c>
      <c r="KHY1671" s="1" t="e">
        <f>#REF!</f>
        <v>#REF!</v>
      </c>
      <c r="KHZ1671" s="1" t="e">
        <f>#REF!</f>
        <v>#REF!</v>
      </c>
      <c r="KIA1671" s="1" t="e">
        <f>#REF!</f>
        <v>#REF!</v>
      </c>
      <c r="KIB1671" s="1" t="e">
        <f>#REF!</f>
        <v>#REF!</v>
      </c>
      <c r="KIC1671" s="1" t="e">
        <f>#REF!</f>
        <v>#REF!</v>
      </c>
      <c r="KID1671" s="1" t="e">
        <f>#REF!</f>
        <v>#REF!</v>
      </c>
      <c r="KIE1671" s="1" t="e">
        <f>#REF!</f>
        <v>#REF!</v>
      </c>
      <c r="KIF1671" s="1" t="e">
        <f>#REF!</f>
        <v>#REF!</v>
      </c>
      <c r="KIG1671" s="1" t="e">
        <f>#REF!</f>
        <v>#REF!</v>
      </c>
      <c r="KIH1671" s="1" t="e">
        <f>#REF!</f>
        <v>#REF!</v>
      </c>
      <c r="KII1671" s="1" t="e">
        <f>#REF!</f>
        <v>#REF!</v>
      </c>
      <c r="KIJ1671" s="1" t="e">
        <f>#REF!</f>
        <v>#REF!</v>
      </c>
      <c r="KIK1671" s="1" t="e">
        <f>#REF!</f>
        <v>#REF!</v>
      </c>
      <c r="KIL1671" s="1" t="e">
        <f>#REF!</f>
        <v>#REF!</v>
      </c>
      <c r="KIM1671" s="1" t="e">
        <f>#REF!</f>
        <v>#REF!</v>
      </c>
      <c r="KIN1671" s="1" t="e">
        <f>#REF!</f>
        <v>#REF!</v>
      </c>
      <c r="KIO1671" s="1" t="e">
        <f>#REF!</f>
        <v>#REF!</v>
      </c>
      <c r="KIP1671" s="1" t="e">
        <f>#REF!</f>
        <v>#REF!</v>
      </c>
      <c r="KIQ1671" s="1" t="e">
        <f>#REF!</f>
        <v>#REF!</v>
      </c>
      <c r="KIR1671" s="1" t="e">
        <f>#REF!</f>
        <v>#REF!</v>
      </c>
      <c r="KIS1671" s="1" t="e">
        <f>#REF!</f>
        <v>#REF!</v>
      </c>
      <c r="KIT1671" s="1" t="e">
        <f>#REF!</f>
        <v>#REF!</v>
      </c>
      <c r="KIU1671" s="1" t="e">
        <f>#REF!</f>
        <v>#REF!</v>
      </c>
      <c r="KIV1671" s="1" t="e">
        <f>#REF!</f>
        <v>#REF!</v>
      </c>
      <c r="KIW1671" s="1" t="e">
        <f>#REF!</f>
        <v>#REF!</v>
      </c>
      <c r="KIX1671" s="1" t="e">
        <f>#REF!</f>
        <v>#REF!</v>
      </c>
      <c r="KIY1671" s="1" t="e">
        <f>#REF!</f>
        <v>#REF!</v>
      </c>
      <c r="KIZ1671" s="1" t="e">
        <f>#REF!</f>
        <v>#REF!</v>
      </c>
      <c r="KJA1671" s="1" t="e">
        <f>#REF!</f>
        <v>#REF!</v>
      </c>
      <c r="KJB1671" s="1" t="e">
        <f>#REF!</f>
        <v>#REF!</v>
      </c>
      <c r="KJC1671" s="1" t="e">
        <f>#REF!</f>
        <v>#REF!</v>
      </c>
      <c r="KJD1671" s="1" t="e">
        <f>#REF!</f>
        <v>#REF!</v>
      </c>
      <c r="KJE1671" s="1" t="e">
        <f>#REF!</f>
        <v>#REF!</v>
      </c>
      <c r="KJF1671" s="1" t="e">
        <f>#REF!</f>
        <v>#REF!</v>
      </c>
      <c r="KJG1671" s="1" t="e">
        <f>#REF!</f>
        <v>#REF!</v>
      </c>
      <c r="KJH1671" s="1" t="e">
        <f>#REF!</f>
        <v>#REF!</v>
      </c>
      <c r="KJI1671" s="1" t="e">
        <f>#REF!</f>
        <v>#REF!</v>
      </c>
      <c r="KJJ1671" s="1" t="e">
        <f>#REF!</f>
        <v>#REF!</v>
      </c>
      <c r="KJK1671" s="1" t="e">
        <f>#REF!</f>
        <v>#REF!</v>
      </c>
      <c r="KJL1671" s="1" t="e">
        <f>#REF!</f>
        <v>#REF!</v>
      </c>
      <c r="KJM1671" s="1" t="e">
        <f>#REF!</f>
        <v>#REF!</v>
      </c>
      <c r="KJN1671" s="1" t="e">
        <f>#REF!</f>
        <v>#REF!</v>
      </c>
      <c r="KJO1671" s="1" t="e">
        <f>#REF!</f>
        <v>#REF!</v>
      </c>
      <c r="KJP1671" s="1" t="e">
        <f>#REF!</f>
        <v>#REF!</v>
      </c>
      <c r="KJQ1671" s="1" t="e">
        <f>#REF!</f>
        <v>#REF!</v>
      </c>
      <c r="KJR1671" s="1" t="e">
        <f>#REF!</f>
        <v>#REF!</v>
      </c>
      <c r="KJS1671" s="1" t="e">
        <f>#REF!</f>
        <v>#REF!</v>
      </c>
      <c r="KJT1671" s="1" t="e">
        <f>#REF!</f>
        <v>#REF!</v>
      </c>
      <c r="KJU1671" s="1" t="e">
        <f>#REF!</f>
        <v>#REF!</v>
      </c>
      <c r="KJV1671" s="1" t="e">
        <f>#REF!</f>
        <v>#REF!</v>
      </c>
      <c r="KJW1671" s="1" t="e">
        <f>#REF!</f>
        <v>#REF!</v>
      </c>
      <c r="KJX1671" s="1" t="e">
        <f>#REF!</f>
        <v>#REF!</v>
      </c>
      <c r="KJY1671" s="1" t="e">
        <f>#REF!</f>
        <v>#REF!</v>
      </c>
      <c r="KJZ1671" s="1" t="e">
        <f>#REF!</f>
        <v>#REF!</v>
      </c>
      <c r="KKA1671" s="1" t="e">
        <f>#REF!</f>
        <v>#REF!</v>
      </c>
      <c r="KKB1671" s="1" t="e">
        <f>#REF!</f>
        <v>#REF!</v>
      </c>
      <c r="KKC1671" s="1" t="e">
        <f>#REF!</f>
        <v>#REF!</v>
      </c>
      <c r="KKD1671" s="1" t="e">
        <f>#REF!</f>
        <v>#REF!</v>
      </c>
      <c r="KKE1671" s="1" t="e">
        <f>#REF!</f>
        <v>#REF!</v>
      </c>
      <c r="KKF1671" s="1" t="e">
        <f>#REF!</f>
        <v>#REF!</v>
      </c>
      <c r="KKG1671" s="1" t="e">
        <f>#REF!</f>
        <v>#REF!</v>
      </c>
      <c r="KKH1671" s="1" t="e">
        <f>#REF!</f>
        <v>#REF!</v>
      </c>
      <c r="KKI1671" s="1" t="e">
        <f>#REF!</f>
        <v>#REF!</v>
      </c>
      <c r="KKJ1671" s="1" t="e">
        <f>#REF!</f>
        <v>#REF!</v>
      </c>
      <c r="KKK1671" s="1" t="e">
        <f>#REF!</f>
        <v>#REF!</v>
      </c>
      <c r="KKL1671" s="1" t="e">
        <f>#REF!</f>
        <v>#REF!</v>
      </c>
      <c r="KKM1671" s="1" t="e">
        <f>#REF!</f>
        <v>#REF!</v>
      </c>
      <c r="KKN1671" s="1" t="e">
        <f>#REF!</f>
        <v>#REF!</v>
      </c>
      <c r="KKO1671" s="1" t="e">
        <f>#REF!</f>
        <v>#REF!</v>
      </c>
      <c r="KKP1671" s="1" t="e">
        <f>#REF!</f>
        <v>#REF!</v>
      </c>
      <c r="KKQ1671" s="1" t="e">
        <f>#REF!</f>
        <v>#REF!</v>
      </c>
      <c r="KKR1671" s="1" t="e">
        <f>#REF!</f>
        <v>#REF!</v>
      </c>
      <c r="KKS1671" s="1" t="e">
        <f>#REF!</f>
        <v>#REF!</v>
      </c>
      <c r="KKT1671" s="1" t="e">
        <f>#REF!</f>
        <v>#REF!</v>
      </c>
      <c r="KKU1671" s="1" t="e">
        <f>#REF!</f>
        <v>#REF!</v>
      </c>
      <c r="KKV1671" s="1" t="e">
        <f>#REF!</f>
        <v>#REF!</v>
      </c>
      <c r="KKW1671" s="1" t="e">
        <f>#REF!</f>
        <v>#REF!</v>
      </c>
      <c r="KKX1671" s="1" t="e">
        <f>#REF!</f>
        <v>#REF!</v>
      </c>
      <c r="KKY1671" s="1" t="e">
        <f>#REF!</f>
        <v>#REF!</v>
      </c>
      <c r="KKZ1671" s="1" t="e">
        <f>#REF!</f>
        <v>#REF!</v>
      </c>
      <c r="KLA1671" s="1" t="e">
        <f>#REF!</f>
        <v>#REF!</v>
      </c>
      <c r="KLB1671" s="1" t="e">
        <f>#REF!</f>
        <v>#REF!</v>
      </c>
      <c r="KLC1671" s="1" t="e">
        <f>#REF!</f>
        <v>#REF!</v>
      </c>
      <c r="KLD1671" s="1" t="e">
        <f>#REF!</f>
        <v>#REF!</v>
      </c>
      <c r="KLE1671" s="1" t="e">
        <f>#REF!</f>
        <v>#REF!</v>
      </c>
      <c r="KLF1671" s="1" t="e">
        <f>#REF!</f>
        <v>#REF!</v>
      </c>
      <c r="KLG1671" s="1" t="e">
        <f>#REF!</f>
        <v>#REF!</v>
      </c>
      <c r="KLH1671" s="1" t="e">
        <f>#REF!</f>
        <v>#REF!</v>
      </c>
      <c r="KLI1671" s="1" t="e">
        <f>#REF!</f>
        <v>#REF!</v>
      </c>
      <c r="KLJ1671" s="1" t="e">
        <f>#REF!</f>
        <v>#REF!</v>
      </c>
      <c r="KLK1671" s="1" t="e">
        <f>#REF!</f>
        <v>#REF!</v>
      </c>
      <c r="KLL1671" s="1" t="e">
        <f>#REF!</f>
        <v>#REF!</v>
      </c>
      <c r="KLM1671" s="1" t="e">
        <f>#REF!</f>
        <v>#REF!</v>
      </c>
      <c r="KLN1671" s="1" t="e">
        <f>#REF!</f>
        <v>#REF!</v>
      </c>
      <c r="KLO1671" s="1" t="e">
        <f>#REF!</f>
        <v>#REF!</v>
      </c>
      <c r="KLP1671" s="1" t="e">
        <f>#REF!</f>
        <v>#REF!</v>
      </c>
      <c r="KLQ1671" s="1" t="e">
        <f>#REF!</f>
        <v>#REF!</v>
      </c>
      <c r="KLR1671" s="1" t="e">
        <f>#REF!</f>
        <v>#REF!</v>
      </c>
      <c r="KLS1671" s="1" t="e">
        <f>#REF!</f>
        <v>#REF!</v>
      </c>
      <c r="KLT1671" s="1" t="e">
        <f>#REF!</f>
        <v>#REF!</v>
      </c>
      <c r="KLU1671" s="1" t="e">
        <f>#REF!</f>
        <v>#REF!</v>
      </c>
      <c r="KLV1671" s="1" t="e">
        <f>#REF!</f>
        <v>#REF!</v>
      </c>
      <c r="KLW1671" s="1" t="e">
        <f>#REF!</f>
        <v>#REF!</v>
      </c>
      <c r="KLX1671" s="1" t="e">
        <f>#REF!</f>
        <v>#REF!</v>
      </c>
      <c r="KLY1671" s="1" t="e">
        <f>#REF!</f>
        <v>#REF!</v>
      </c>
      <c r="KLZ1671" s="1" t="e">
        <f>#REF!</f>
        <v>#REF!</v>
      </c>
      <c r="KMA1671" s="1" t="e">
        <f>#REF!</f>
        <v>#REF!</v>
      </c>
      <c r="KMB1671" s="1" t="e">
        <f>#REF!</f>
        <v>#REF!</v>
      </c>
      <c r="KMC1671" s="1" t="e">
        <f>#REF!</f>
        <v>#REF!</v>
      </c>
      <c r="KMD1671" s="1" t="e">
        <f>#REF!</f>
        <v>#REF!</v>
      </c>
      <c r="KME1671" s="1" t="e">
        <f>#REF!</f>
        <v>#REF!</v>
      </c>
      <c r="KMF1671" s="1" t="e">
        <f>#REF!</f>
        <v>#REF!</v>
      </c>
      <c r="KMG1671" s="1" t="e">
        <f>#REF!</f>
        <v>#REF!</v>
      </c>
      <c r="KMH1671" s="1" t="e">
        <f>#REF!</f>
        <v>#REF!</v>
      </c>
      <c r="KMI1671" s="1" t="e">
        <f>#REF!</f>
        <v>#REF!</v>
      </c>
      <c r="KMJ1671" s="1" t="e">
        <f>#REF!</f>
        <v>#REF!</v>
      </c>
      <c r="KMK1671" s="1" t="e">
        <f>#REF!</f>
        <v>#REF!</v>
      </c>
      <c r="KML1671" s="1" t="e">
        <f>#REF!</f>
        <v>#REF!</v>
      </c>
      <c r="KMM1671" s="1" t="e">
        <f>#REF!</f>
        <v>#REF!</v>
      </c>
      <c r="KMN1671" s="1" t="e">
        <f>#REF!</f>
        <v>#REF!</v>
      </c>
      <c r="KMO1671" s="1" t="e">
        <f>#REF!</f>
        <v>#REF!</v>
      </c>
      <c r="KMP1671" s="1" t="e">
        <f>#REF!</f>
        <v>#REF!</v>
      </c>
      <c r="KMQ1671" s="1" t="e">
        <f>#REF!</f>
        <v>#REF!</v>
      </c>
      <c r="KMR1671" s="1" t="e">
        <f>#REF!</f>
        <v>#REF!</v>
      </c>
      <c r="KMS1671" s="1" t="e">
        <f>#REF!</f>
        <v>#REF!</v>
      </c>
      <c r="KMT1671" s="1" t="e">
        <f>#REF!</f>
        <v>#REF!</v>
      </c>
      <c r="KMU1671" s="1" t="e">
        <f>#REF!</f>
        <v>#REF!</v>
      </c>
      <c r="KMV1671" s="1" t="e">
        <f>#REF!</f>
        <v>#REF!</v>
      </c>
      <c r="KMW1671" s="1" t="e">
        <f>#REF!</f>
        <v>#REF!</v>
      </c>
      <c r="KMX1671" s="1" t="e">
        <f>#REF!</f>
        <v>#REF!</v>
      </c>
      <c r="KMY1671" s="1" t="e">
        <f>#REF!</f>
        <v>#REF!</v>
      </c>
      <c r="KMZ1671" s="1" t="e">
        <f>#REF!</f>
        <v>#REF!</v>
      </c>
      <c r="KNA1671" s="1" t="e">
        <f>#REF!</f>
        <v>#REF!</v>
      </c>
      <c r="KNB1671" s="1" t="e">
        <f>#REF!</f>
        <v>#REF!</v>
      </c>
      <c r="KNC1671" s="1" t="e">
        <f>#REF!</f>
        <v>#REF!</v>
      </c>
      <c r="KND1671" s="1" t="e">
        <f>#REF!</f>
        <v>#REF!</v>
      </c>
      <c r="KNE1671" s="1" t="e">
        <f>#REF!</f>
        <v>#REF!</v>
      </c>
      <c r="KNF1671" s="1" t="e">
        <f>#REF!</f>
        <v>#REF!</v>
      </c>
      <c r="KNG1671" s="1" t="e">
        <f>#REF!</f>
        <v>#REF!</v>
      </c>
      <c r="KNH1671" s="1" t="e">
        <f>#REF!</f>
        <v>#REF!</v>
      </c>
      <c r="KNI1671" s="1" t="e">
        <f>#REF!</f>
        <v>#REF!</v>
      </c>
      <c r="KNJ1671" s="1" t="e">
        <f>#REF!</f>
        <v>#REF!</v>
      </c>
      <c r="KNK1671" s="1" t="e">
        <f>#REF!</f>
        <v>#REF!</v>
      </c>
      <c r="KNL1671" s="1" t="e">
        <f>#REF!</f>
        <v>#REF!</v>
      </c>
      <c r="KNM1671" s="1" t="e">
        <f>#REF!</f>
        <v>#REF!</v>
      </c>
      <c r="KNN1671" s="1" t="e">
        <f>#REF!</f>
        <v>#REF!</v>
      </c>
      <c r="KNO1671" s="1" t="e">
        <f>#REF!</f>
        <v>#REF!</v>
      </c>
      <c r="KNP1671" s="1" t="e">
        <f>#REF!</f>
        <v>#REF!</v>
      </c>
      <c r="KNQ1671" s="1" t="e">
        <f>#REF!</f>
        <v>#REF!</v>
      </c>
      <c r="KNR1671" s="1" t="e">
        <f>#REF!</f>
        <v>#REF!</v>
      </c>
      <c r="KNS1671" s="1" t="e">
        <f>#REF!</f>
        <v>#REF!</v>
      </c>
      <c r="KNT1671" s="1" t="e">
        <f>#REF!</f>
        <v>#REF!</v>
      </c>
      <c r="KNU1671" s="1" t="e">
        <f>#REF!</f>
        <v>#REF!</v>
      </c>
      <c r="KNV1671" s="1" t="e">
        <f>#REF!</f>
        <v>#REF!</v>
      </c>
      <c r="KNW1671" s="1" t="e">
        <f>#REF!</f>
        <v>#REF!</v>
      </c>
      <c r="KNX1671" s="1" t="e">
        <f>#REF!</f>
        <v>#REF!</v>
      </c>
      <c r="KNY1671" s="1" t="e">
        <f>#REF!</f>
        <v>#REF!</v>
      </c>
      <c r="KNZ1671" s="1" t="e">
        <f>#REF!</f>
        <v>#REF!</v>
      </c>
      <c r="KOA1671" s="1" t="e">
        <f>#REF!</f>
        <v>#REF!</v>
      </c>
      <c r="KOB1671" s="1" t="e">
        <f>#REF!</f>
        <v>#REF!</v>
      </c>
      <c r="KOC1671" s="1" t="e">
        <f>#REF!</f>
        <v>#REF!</v>
      </c>
      <c r="KOD1671" s="1" t="e">
        <f>#REF!</f>
        <v>#REF!</v>
      </c>
      <c r="KOE1671" s="1" t="e">
        <f>#REF!</f>
        <v>#REF!</v>
      </c>
      <c r="KOF1671" s="1" t="e">
        <f>#REF!</f>
        <v>#REF!</v>
      </c>
      <c r="KOG1671" s="1" t="e">
        <f>#REF!</f>
        <v>#REF!</v>
      </c>
      <c r="KOH1671" s="1" t="e">
        <f>#REF!</f>
        <v>#REF!</v>
      </c>
      <c r="KOI1671" s="1" t="e">
        <f>#REF!</f>
        <v>#REF!</v>
      </c>
      <c r="KOJ1671" s="1" t="e">
        <f>#REF!</f>
        <v>#REF!</v>
      </c>
      <c r="KOK1671" s="1" t="e">
        <f>#REF!</f>
        <v>#REF!</v>
      </c>
      <c r="KOL1671" s="1" t="e">
        <f>#REF!</f>
        <v>#REF!</v>
      </c>
      <c r="KOM1671" s="1" t="e">
        <f>#REF!</f>
        <v>#REF!</v>
      </c>
      <c r="KON1671" s="1" t="e">
        <f>#REF!</f>
        <v>#REF!</v>
      </c>
      <c r="KOO1671" s="1" t="e">
        <f>#REF!</f>
        <v>#REF!</v>
      </c>
      <c r="KOP1671" s="1" t="e">
        <f>#REF!</f>
        <v>#REF!</v>
      </c>
      <c r="KOQ1671" s="1" t="e">
        <f>#REF!</f>
        <v>#REF!</v>
      </c>
      <c r="KOR1671" s="1" t="e">
        <f>#REF!</f>
        <v>#REF!</v>
      </c>
      <c r="KOS1671" s="1" t="e">
        <f>#REF!</f>
        <v>#REF!</v>
      </c>
      <c r="KOT1671" s="1" t="e">
        <f>#REF!</f>
        <v>#REF!</v>
      </c>
      <c r="KOU1671" s="1" t="e">
        <f>#REF!</f>
        <v>#REF!</v>
      </c>
      <c r="KOV1671" s="1" t="e">
        <f>#REF!</f>
        <v>#REF!</v>
      </c>
      <c r="KOW1671" s="1" t="e">
        <f>#REF!</f>
        <v>#REF!</v>
      </c>
      <c r="KOX1671" s="1" t="e">
        <f>#REF!</f>
        <v>#REF!</v>
      </c>
      <c r="KOY1671" s="1" t="e">
        <f>#REF!</f>
        <v>#REF!</v>
      </c>
      <c r="KOZ1671" s="1" t="e">
        <f>#REF!</f>
        <v>#REF!</v>
      </c>
      <c r="KPA1671" s="1" t="e">
        <f>#REF!</f>
        <v>#REF!</v>
      </c>
      <c r="KPB1671" s="1" t="e">
        <f>#REF!</f>
        <v>#REF!</v>
      </c>
      <c r="KPC1671" s="1" t="e">
        <f>#REF!</f>
        <v>#REF!</v>
      </c>
      <c r="KPD1671" s="1" t="e">
        <f>#REF!</f>
        <v>#REF!</v>
      </c>
      <c r="KPE1671" s="1" t="e">
        <f>#REF!</f>
        <v>#REF!</v>
      </c>
      <c r="KPF1671" s="1" t="e">
        <f>#REF!</f>
        <v>#REF!</v>
      </c>
      <c r="KPG1671" s="1" t="e">
        <f>#REF!</f>
        <v>#REF!</v>
      </c>
      <c r="KPH1671" s="1" t="e">
        <f>#REF!</f>
        <v>#REF!</v>
      </c>
      <c r="KPI1671" s="1" t="e">
        <f>#REF!</f>
        <v>#REF!</v>
      </c>
      <c r="KPJ1671" s="1" t="e">
        <f>#REF!</f>
        <v>#REF!</v>
      </c>
      <c r="KPK1671" s="1" t="e">
        <f>#REF!</f>
        <v>#REF!</v>
      </c>
      <c r="KPL1671" s="1" t="e">
        <f>#REF!</f>
        <v>#REF!</v>
      </c>
      <c r="KPM1671" s="1" t="e">
        <f>#REF!</f>
        <v>#REF!</v>
      </c>
      <c r="KPN1671" s="1" t="e">
        <f>#REF!</f>
        <v>#REF!</v>
      </c>
      <c r="KPO1671" s="1" t="e">
        <f>#REF!</f>
        <v>#REF!</v>
      </c>
      <c r="KPP1671" s="1" t="e">
        <f>#REF!</f>
        <v>#REF!</v>
      </c>
      <c r="KPQ1671" s="1" t="e">
        <f>#REF!</f>
        <v>#REF!</v>
      </c>
      <c r="KPR1671" s="1" t="e">
        <f>#REF!</f>
        <v>#REF!</v>
      </c>
      <c r="KPS1671" s="1" t="e">
        <f>#REF!</f>
        <v>#REF!</v>
      </c>
      <c r="KPT1671" s="1" t="e">
        <f>#REF!</f>
        <v>#REF!</v>
      </c>
      <c r="KPU1671" s="1" t="e">
        <f>#REF!</f>
        <v>#REF!</v>
      </c>
      <c r="KPV1671" s="1" t="e">
        <f>#REF!</f>
        <v>#REF!</v>
      </c>
      <c r="KPW1671" s="1" t="e">
        <f>#REF!</f>
        <v>#REF!</v>
      </c>
      <c r="KPX1671" s="1" t="e">
        <f>#REF!</f>
        <v>#REF!</v>
      </c>
      <c r="KPY1671" s="1" t="e">
        <f>#REF!</f>
        <v>#REF!</v>
      </c>
      <c r="KPZ1671" s="1" t="e">
        <f>#REF!</f>
        <v>#REF!</v>
      </c>
      <c r="KQA1671" s="1" t="e">
        <f>#REF!</f>
        <v>#REF!</v>
      </c>
      <c r="KQB1671" s="1" t="e">
        <f>#REF!</f>
        <v>#REF!</v>
      </c>
      <c r="KQC1671" s="1" t="e">
        <f>#REF!</f>
        <v>#REF!</v>
      </c>
      <c r="KQD1671" s="1" t="e">
        <f>#REF!</f>
        <v>#REF!</v>
      </c>
      <c r="KQE1671" s="1" t="e">
        <f>#REF!</f>
        <v>#REF!</v>
      </c>
      <c r="KQF1671" s="1" t="e">
        <f>#REF!</f>
        <v>#REF!</v>
      </c>
      <c r="KQG1671" s="1" t="e">
        <f>#REF!</f>
        <v>#REF!</v>
      </c>
      <c r="KQH1671" s="1" t="e">
        <f>#REF!</f>
        <v>#REF!</v>
      </c>
      <c r="KQI1671" s="1" t="e">
        <f>#REF!</f>
        <v>#REF!</v>
      </c>
      <c r="KQJ1671" s="1" t="e">
        <f>#REF!</f>
        <v>#REF!</v>
      </c>
      <c r="KQK1671" s="1" t="e">
        <f>#REF!</f>
        <v>#REF!</v>
      </c>
      <c r="KQL1671" s="1" t="e">
        <f>#REF!</f>
        <v>#REF!</v>
      </c>
      <c r="KQM1671" s="1" t="e">
        <f>#REF!</f>
        <v>#REF!</v>
      </c>
      <c r="KQN1671" s="1" t="e">
        <f>#REF!</f>
        <v>#REF!</v>
      </c>
      <c r="KQO1671" s="1" t="e">
        <f>#REF!</f>
        <v>#REF!</v>
      </c>
      <c r="KQP1671" s="1" t="e">
        <f>#REF!</f>
        <v>#REF!</v>
      </c>
      <c r="KQQ1671" s="1" t="e">
        <f>#REF!</f>
        <v>#REF!</v>
      </c>
      <c r="KQR1671" s="1" t="e">
        <f>#REF!</f>
        <v>#REF!</v>
      </c>
      <c r="KQS1671" s="1" t="e">
        <f>#REF!</f>
        <v>#REF!</v>
      </c>
      <c r="KQT1671" s="1" t="e">
        <f>#REF!</f>
        <v>#REF!</v>
      </c>
      <c r="KQU1671" s="1" t="e">
        <f>#REF!</f>
        <v>#REF!</v>
      </c>
      <c r="KQV1671" s="1" t="e">
        <f>#REF!</f>
        <v>#REF!</v>
      </c>
      <c r="KQW1671" s="1" t="e">
        <f>#REF!</f>
        <v>#REF!</v>
      </c>
      <c r="KQX1671" s="1" t="e">
        <f>#REF!</f>
        <v>#REF!</v>
      </c>
      <c r="KQY1671" s="1" t="e">
        <f>#REF!</f>
        <v>#REF!</v>
      </c>
      <c r="KQZ1671" s="1" t="e">
        <f>#REF!</f>
        <v>#REF!</v>
      </c>
      <c r="KRA1671" s="1" t="e">
        <f>#REF!</f>
        <v>#REF!</v>
      </c>
      <c r="KRB1671" s="1" t="e">
        <f>#REF!</f>
        <v>#REF!</v>
      </c>
      <c r="KRC1671" s="1" t="e">
        <f>#REF!</f>
        <v>#REF!</v>
      </c>
      <c r="KRD1671" s="1" t="e">
        <f>#REF!</f>
        <v>#REF!</v>
      </c>
      <c r="KRE1671" s="1" t="e">
        <f>#REF!</f>
        <v>#REF!</v>
      </c>
      <c r="KRF1671" s="1" t="e">
        <f>#REF!</f>
        <v>#REF!</v>
      </c>
      <c r="KRG1671" s="1" t="e">
        <f>#REF!</f>
        <v>#REF!</v>
      </c>
      <c r="KRH1671" s="1" t="e">
        <f>#REF!</f>
        <v>#REF!</v>
      </c>
      <c r="KRI1671" s="1" t="e">
        <f>#REF!</f>
        <v>#REF!</v>
      </c>
      <c r="KRJ1671" s="1" t="e">
        <f>#REF!</f>
        <v>#REF!</v>
      </c>
      <c r="KRK1671" s="1" t="e">
        <f>#REF!</f>
        <v>#REF!</v>
      </c>
      <c r="KRL1671" s="1" t="e">
        <f>#REF!</f>
        <v>#REF!</v>
      </c>
      <c r="KRM1671" s="1" t="e">
        <f>#REF!</f>
        <v>#REF!</v>
      </c>
      <c r="KRN1671" s="1" t="e">
        <f>#REF!</f>
        <v>#REF!</v>
      </c>
      <c r="KRO1671" s="1" t="e">
        <f>#REF!</f>
        <v>#REF!</v>
      </c>
      <c r="KRP1671" s="1" t="e">
        <f>#REF!</f>
        <v>#REF!</v>
      </c>
      <c r="KRQ1671" s="1" t="e">
        <f>#REF!</f>
        <v>#REF!</v>
      </c>
      <c r="KRR1671" s="1" t="e">
        <f>#REF!</f>
        <v>#REF!</v>
      </c>
      <c r="KRS1671" s="1" t="e">
        <f>#REF!</f>
        <v>#REF!</v>
      </c>
      <c r="KRT1671" s="1" t="e">
        <f>#REF!</f>
        <v>#REF!</v>
      </c>
      <c r="KRU1671" s="1" t="e">
        <f>#REF!</f>
        <v>#REF!</v>
      </c>
      <c r="KRV1671" s="1" t="e">
        <f>#REF!</f>
        <v>#REF!</v>
      </c>
      <c r="KRW1671" s="1" t="e">
        <f>#REF!</f>
        <v>#REF!</v>
      </c>
      <c r="KRX1671" s="1" t="e">
        <f>#REF!</f>
        <v>#REF!</v>
      </c>
      <c r="KRY1671" s="1" t="e">
        <f>#REF!</f>
        <v>#REF!</v>
      </c>
      <c r="KRZ1671" s="1" t="e">
        <f>#REF!</f>
        <v>#REF!</v>
      </c>
      <c r="KSA1671" s="1" t="e">
        <f>#REF!</f>
        <v>#REF!</v>
      </c>
      <c r="KSB1671" s="1" t="e">
        <f>#REF!</f>
        <v>#REF!</v>
      </c>
      <c r="KSC1671" s="1" t="e">
        <f>#REF!</f>
        <v>#REF!</v>
      </c>
      <c r="KSD1671" s="1" t="e">
        <f>#REF!</f>
        <v>#REF!</v>
      </c>
      <c r="KSE1671" s="1" t="e">
        <f>#REF!</f>
        <v>#REF!</v>
      </c>
      <c r="KSF1671" s="1" t="e">
        <f>#REF!</f>
        <v>#REF!</v>
      </c>
      <c r="KSG1671" s="1" t="e">
        <f>#REF!</f>
        <v>#REF!</v>
      </c>
      <c r="KSH1671" s="1" t="e">
        <f>#REF!</f>
        <v>#REF!</v>
      </c>
      <c r="KSI1671" s="1" t="e">
        <f>#REF!</f>
        <v>#REF!</v>
      </c>
      <c r="KSJ1671" s="1" t="e">
        <f>#REF!</f>
        <v>#REF!</v>
      </c>
      <c r="KSK1671" s="1" t="e">
        <f>#REF!</f>
        <v>#REF!</v>
      </c>
      <c r="KSL1671" s="1" t="e">
        <f>#REF!</f>
        <v>#REF!</v>
      </c>
      <c r="KSM1671" s="1" t="e">
        <f>#REF!</f>
        <v>#REF!</v>
      </c>
      <c r="KSN1671" s="1" t="e">
        <f>#REF!</f>
        <v>#REF!</v>
      </c>
      <c r="KSO1671" s="1" t="e">
        <f>#REF!</f>
        <v>#REF!</v>
      </c>
      <c r="KSP1671" s="1" t="e">
        <f>#REF!</f>
        <v>#REF!</v>
      </c>
      <c r="KSQ1671" s="1" t="e">
        <f>#REF!</f>
        <v>#REF!</v>
      </c>
      <c r="KSR1671" s="1" t="e">
        <f>#REF!</f>
        <v>#REF!</v>
      </c>
      <c r="KSS1671" s="1" t="e">
        <f>#REF!</f>
        <v>#REF!</v>
      </c>
      <c r="KST1671" s="1" t="e">
        <f>#REF!</f>
        <v>#REF!</v>
      </c>
      <c r="KSU1671" s="1" t="e">
        <f>#REF!</f>
        <v>#REF!</v>
      </c>
      <c r="KSV1671" s="1" t="e">
        <f>#REF!</f>
        <v>#REF!</v>
      </c>
      <c r="KSW1671" s="1" t="e">
        <f>#REF!</f>
        <v>#REF!</v>
      </c>
      <c r="KSX1671" s="1" t="e">
        <f>#REF!</f>
        <v>#REF!</v>
      </c>
      <c r="KSY1671" s="1" t="e">
        <f>#REF!</f>
        <v>#REF!</v>
      </c>
      <c r="KSZ1671" s="1" t="e">
        <f>#REF!</f>
        <v>#REF!</v>
      </c>
      <c r="KTA1671" s="1" t="e">
        <f>#REF!</f>
        <v>#REF!</v>
      </c>
      <c r="KTB1671" s="1" t="e">
        <f>#REF!</f>
        <v>#REF!</v>
      </c>
      <c r="KTC1671" s="1" t="e">
        <f>#REF!</f>
        <v>#REF!</v>
      </c>
      <c r="KTD1671" s="1" t="e">
        <f>#REF!</f>
        <v>#REF!</v>
      </c>
      <c r="KTE1671" s="1" t="e">
        <f>#REF!</f>
        <v>#REF!</v>
      </c>
      <c r="KTF1671" s="1" t="e">
        <f>#REF!</f>
        <v>#REF!</v>
      </c>
      <c r="KTG1671" s="1" t="e">
        <f>#REF!</f>
        <v>#REF!</v>
      </c>
      <c r="KTH1671" s="1" t="e">
        <f>#REF!</f>
        <v>#REF!</v>
      </c>
      <c r="KTI1671" s="1" t="e">
        <f>#REF!</f>
        <v>#REF!</v>
      </c>
      <c r="KTJ1671" s="1" t="e">
        <f>#REF!</f>
        <v>#REF!</v>
      </c>
      <c r="KTK1671" s="1" t="e">
        <f>#REF!</f>
        <v>#REF!</v>
      </c>
      <c r="KTL1671" s="1" t="e">
        <f>#REF!</f>
        <v>#REF!</v>
      </c>
      <c r="KTM1671" s="1" t="e">
        <f>#REF!</f>
        <v>#REF!</v>
      </c>
      <c r="KTN1671" s="1" t="e">
        <f>#REF!</f>
        <v>#REF!</v>
      </c>
      <c r="KTO1671" s="1" t="e">
        <f>#REF!</f>
        <v>#REF!</v>
      </c>
      <c r="KTP1671" s="1" t="e">
        <f>#REF!</f>
        <v>#REF!</v>
      </c>
      <c r="KTQ1671" s="1" t="e">
        <f>#REF!</f>
        <v>#REF!</v>
      </c>
      <c r="KTR1671" s="1" t="e">
        <f>#REF!</f>
        <v>#REF!</v>
      </c>
      <c r="KTS1671" s="1" t="e">
        <f>#REF!</f>
        <v>#REF!</v>
      </c>
      <c r="KTT1671" s="1" t="e">
        <f>#REF!</f>
        <v>#REF!</v>
      </c>
      <c r="KTU1671" s="1" t="e">
        <f>#REF!</f>
        <v>#REF!</v>
      </c>
      <c r="KTV1671" s="1" t="e">
        <f>#REF!</f>
        <v>#REF!</v>
      </c>
      <c r="KTW1671" s="1" t="e">
        <f>#REF!</f>
        <v>#REF!</v>
      </c>
      <c r="KTX1671" s="1" t="e">
        <f>#REF!</f>
        <v>#REF!</v>
      </c>
      <c r="KTY1671" s="1" t="e">
        <f>#REF!</f>
        <v>#REF!</v>
      </c>
      <c r="KTZ1671" s="1" t="e">
        <f>#REF!</f>
        <v>#REF!</v>
      </c>
      <c r="KUA1671" s="1" t="e">
        <f>#REF!</f>
        <v>#REF!</v>
      </c>
      <c r="KUB1671" s="1" t="e">
        <f>#REF!</f>
        <v>#REF!</v>
      </c>
      <c r="KUC1671" s="1" t="e">
        <f>#REF!</f>
        <v>#REF!</v>
      </c>
      <c r="KUD1671" s="1" t="e">
        <f>#REF!</f>
        <v>#REF!</v>
      </c>
      <c r="KUE1671" s="1" t="e">
        <f>#REF!</f>
        <v>#REF!</v>
      </c>
      <c r="KUF1671" s="1" t="e">
        <f>#REF!</f>
        <v>#REF!</v>
      </c>
      <c r="KUG1671" s="1" t="e">
        <f>#REF!</f>
        <v>#REF!</v>
      </c>
      <c r="KUH1671" s="1" t="e">
        <f>#REF!</f>
        <v>#REF!</v>
      </c>
      <c r="KUI1671" s="1" t="e">
        <f>#REF!</f>
        <v>#REF!</v>
      </c>
      <c r="KUJ1671" s="1" t="e">
        <f>#REF!</f>
        <v>#REF!</v>
      </c>
      <c r="KUK1671" s="1" t="e">
        <f>#REF!</f>
        <v>#REF!</v>
      </c>
      <c r="KUL1671" s="1" t="e">
        <f>#REF!</f>
        <v>#REF!</v>
      </c>
      <c r="KUM1671" s="1" t="e">
        <f>#REF!</f>
        <v>#REF!</v>
      </c>
      <c r="KUN1671" s="1" t="e">
        <f>#REF!</f>
        <v>#REF!</v>
      </c>
      <c r="KUO1671" s="1" t="e">
        <f>#REF!</f>
        <v>#REF!</v>
      </c>
      <c r="KUP1671" s="1" t="e">
        <f>#REF!</f>
        <v>#REF!</v>
      </c>
      <c r="KUQ1671" s="1" t="e">
        <f>#REF!</f>
        <v>#REF!</v>
      </c>
      <c r="KUR1671" s="1" t="e">
        <f>#REF!</f>
        <v>#REF!</v>
      </c>
      <c r="KUS1671" s="1" t="e">
        <f>#REF!</f>
        <v>#REF!</v>
      </c>
      <c r="KUT1671" s="1" t="e">
        <f>#REF!</f>
        <v>#REF!</v>
      </c>
      <c r="KUU1671" s="1" t="e">
        <f>#REF!</f>
        <v>#REF!</v>
      </c>
      <c r="KUV1671" s="1" t="e">
        <f>#REF!</f>
        <v>#REF!</v>
      </c>
      <c r="KUW1671" s="1" t="e">
        <f>#REF!</f>
        <v>#REF!</v>
      </c>
      <c r="KUX1671" s="1" t="e">
        <f>#REF!</f>
        <v>#REF!</v>
      </c>
      <c r="KUY1671" s="1" t="e">
        <f>#REF!</f>
        <v>#REF!</v>
      </c>
      <c r="KUZ1671" s="1" t="e">
        <f>#REF!</f>
        <v>#REF!</v>
      </c>
      <c r="KVA1671" s="1" t="e">
        <f>#REF!</f>
        <v>#REF!</v>
      </c>
      <c r="KVB1671" s="1" t="e">
        <f>#REF!</f>
        <v>#REF!</v>
      </c>
      <c r="KVC1671" s="1" t="e">
        <f>#REF!</f>
        <v>#REF!</v>
      </c>
      <c r="KVD1671" s="1" t="e">
        <f>#REF!</f>
        <v>#REF!</v>
      </c>
      <c r="KVE1671" s="1" t="e">
        <f>#REF!</f>
        <v>#REF!</v>
      </c>
      <c r="KVF1671" s="1" t="e">
        <f>#REF!</f>
        <v>#REF!</v>
      </c>
      <c r="KVG1671" s="1" t="e">
        <f>#REF!</f>
        <v>#REF!</v>
      </c>
      <c r="KVH1671" s="1" t="e">
        <f>#REF!</f>
        <v>#REF!</v>
      </c>
      <c r="KVI1671" s="1" t="e">
        <f>#REF!</f>
        <v>#REF!</v>
      </c>
      <c r="KVJ1671" s="1" t="e">
        <f>#REF!</f>
        <v>#REF!</v>
      </c>
      <c r="KVK1671" s="1" t="e">
        <f>#REF!</f>
        <v>#REF!</v>
      </c>
      <c r="KVL1671" s="1" t="e">
        <f>#REF!</f>
        <v>#REF!</v>
      </c>
      <c r="KVM1671" s="1" t="e">
        <f>#REF!</f>
        <v>#REF!</v>
      </c>
      <c r="KVN1671" s="1" t="e">
        <f>#REF!</f>
        <v>#REF!</v>
      </c>
      <c r="KVO1671" s="1" t="e">
        <f>#REF!</f>
        <v>#REF!</v>
      </c>
      <c r="KVP1671" s="1" t="e">
        <f>#REF!</f>
        <v>#REF!</v>
      </c>
      <c r="KVQ1671" s="1" t="e">
        <f>#REF!</f>
        <v>#REF!</v>
      </c>
      <c r="KVR1671" s="1" t="e">
        <f>#REF!</f>
        <v>#REF!</v>
      </c>
      <c r="KVS1671" s="1" t="e">
        <f>#REF!</f>
        <v>#REF!</v>
      </c>
      <c r="KVT1671" s="1" t="e">
        <f>#REF!</f>
        <v>#REF!</v>
      </c>
      <c r="KVU1671" s="1" t="e">
        <f>#REF!</f>
        <v>#REF!</v>
      </c>
      <c r="KVV1671" s="1" t="e">
        <f>#REF!</f>
        <v>#REF!</v>
      </c>
      <c r="KVW1671" s="1" t="e">
        <f>#REF!</f>
        <v>#REF!</v>
      </c>
      <c r="KVX1671" s="1" t="e">
        <f>#REF!</f>
        <v>#REF!</v>
      </c>
      <c r="KVY1671" s="1" t="e">
        <f>#REF!</f>
        <v>#REF!</v>
      </c>
      <c r="KVZ1671" s="1" t="e">
        <f>#REF!</f>
        <v>#REF!</v>
      </c>
      <c r="KWA1671" s="1" t="e">
        <f>#REF!</f>
        <v>#REF!</v>
      </c>
      <c r="KWB1671" s="1" t="e">
        <f>#REF!</f>
        <v>#REF!</v>
      </c>
      <c r="KWC1671" s="1" t="e">
        <f>#REF!</f>
        <v>#REF!</v>
      </c>
      <c r="KWD1671" s="1" t="e">
        <f>#REF!</f>
        <v>#REF!</v>
      </c>
      <c r="KWE1671" s="1" t="e">
        <f>#REF!</f>
        <v>#REF!</v>
      </c>
      <c r="KWF1671" s="1" t="e">
        <f>#REF!</f>
        <v>#REF!</v>
      </c>
      <c r="KWG1671" s="1" t="e">
        <f>#REF!</f>
        <v>#REF!</v>
      </c>
      <c r="KWH1671" s="1" t="e">
        <f>#REF!</f>
        <v>#REF!</v>
      </c>
      <c r="KWI1671" s="1" t="e">
        <f>#REF!</f>
        <v>#REF!</v>
      </c>
      <c r="KWJ1671" s="1" t="e">
        <f>#REF!</f>
        <v>#REF!</v>
      </c>
      <c r="KWK1671" s="1" t="e">
        <f>#REF!</f>
        <v>#REF!</v>
      </c>
      <c r="KWL1671" s="1" t="e">
        <f>#REF!</f>
        <v>#REF!</v>
      </c>
      <c r="KWM1671" s="1" t="e">
        <f>#REF!</f>
        <v>#REF!</v>
      </c>
      <c r="KWN1671" s="1" t="e">
        <f>#REF!</f>
        <v>#REF!</v>
      </c>
      <c r="KWO1671" s="1" t="e">
        <f>#REF!</f>
        <v>#REF!</v>
      </c>
      <c r="KWP1671" s="1" t="e">
        <f>#REF!</f>
        <v>#REF!</v>
      </c>
      <c r="KWQ1671" s="1" t="e">
        <f>#REF!</f>
        <v>#REF!</v>
      </c>
      <c r="KWR1671" s="1" t="e">
        <f>#REF!</f>
        <v>#REF!</v>
      </c>
      <c r="KWS1671" s="1" t="e">
        <f>#REF!</f>
        <v>#REF!</v>
      </c>
      <c r="KWT1671" s="1" t="e">
        <f>#REF!</f>
        <v>#REF!</v>
      </c>
      <c r="KWU1671" s="1" t="e">
        <f>#REF!</f>
        <v>#REF!</v>
      </c>
      <c r="KWV1671" s="1" t="e">
        <f>#REF!</f>
        <v>#REF!</v>
      </c>
      <c r="KWW1671" s="1" t="e">
        <f>#REF!</f>
        <v>#REF!</v>
      </c>
      <c r="KWX1671" s="1" t="e">
        <f>#REF!</f>
        <v>#REF!</v>
      </c>
      <c r="KWY1671" s="1" t="e">
        <f>#REF!</f>
        <v>#REF!</v>
      </c>
      <c r="KWZ1671" s="1" t="e">
        <f>#REF!</f>
        <v>#REF!</v>
      </c>
      <c r="KXA1671" s="1" t="e">
        <f>#REF!</f>
        <v>#REF!</v>
      </c>
      <c r="KXB1671" s="1" t="e">
        <f>#REF!</f>
        <v>#REF!</v>
      </c>
      <c r="KXC1671" s="1" t="e">
        <f>#REF!</f>
        <v>#REF!</v>
      </c>
      <c r="KXD1671" s="1" t="e">
        <f>#REF!</f>
        <v>#REF!</v>
      </c>
      <c r="KXE1671" s="1" t="e">
        <f>#REF!</f>
        <v>#REF!</v>
      </c>
      <c r="KXF1671" s="1" t="e">
        <f>#REF!</f>
        <v>#REF!</v>
      </c>
      <c r="KXG1671" s="1" t="e">
        <f>#REF!</f>
        <v>#REF!</v>
      </c>
      <c r="KXH1671" s="1" t="e">
        <f>#REF!</f>
        <v>#REF!</v>
      </c>
      <c r="KXI1671" s="1" t="e">
        <f>#REF!</f>
        <v>#REF!</v>
      </c>
      <c r="KXJ1671" s="1" t="e">
        <f>#REF!</f>
        <v>#REF!</v>
      </c>
      <c r="KXK1671" s="1" t="e">
        <f>#REF!</f>
        <v>#REF!</v>
      </c>
      <c r="KXL1671" s="1" t="e">
        <f>#REF!</f>
        <v>#REF!</v>
      </c>
      <c r="KXM1671" s="1" t="e">
        <f>#REF!</f>
        <v>#REF!</v>
      </c>
      <c r="KXN1671" s="1" t="e">
        <f>#REF!</f>
        <v>#REF!</v>
      </c>
      <c r="KXO1671" s="1" t="e">
        <f>#REF!</f>
        <v>#REF!</v>
      </c>
      <c r="KXP1671" s="1" t="e">
        <f>#REF!</f>
        <v>#REF!</v>
      </c>
      <c r="KXQ1671" s="1" t="e">
        <f>#REF!</f>
        <v>#REF!</v>
      </c>
      <c r="KXR1671" s="1" t="e">
        <f>#REF!</f>
        <v>#REF!</v>
      </c>
      <c r="KXS1671" s="1" t="e">
        <f>#REF!</f>
        <v>#REF!</v>
      </c>
      <c r="KXT1671" s="1" t="e">
        <f>#REF!</f>
        <v>#REF!</v>
      </c>
      <c r="KXU1671" s="1" t="e">
        <f>#REF!</f>
        <v>#REF!</v>
      </c>
      <c r="KXV1671" s="1" t="e">
        <f>#REF!</f>
        <v>#REF!</v>
      </c>
      <c r="KXW1671" s="1" t="e">
        <f>#REF!</f>
        <v>#REF!</v>
      </c>
      <c r="KXX1671" s="1" t="e">
        <f>#REF!</f>
        <v>#REF!</v>
      </c>
      <c r="KXY1671" s="1" t="e">
        <f>#REF!</f>
        <v>#REF!</v>
      </c>
      <c r="KXZ1671" s="1" t="e">
        <f>#REF!</f>
        <v>#REF!</v>
      </c>
      <c r="KYA1671" s="1" t="e">
        <f>#REF!</f>
        <v>#REF!</v>
      </c>
      <c r="KYB1671" s="1" t="e">
        <f>#REF!</f>
        <v>#REF!</v>
      </c>
      <c r="KYC1671" s="1" t="e">
        <f>#REF!</f>
        <v>#REF!</v>
      </c>
      <c r="KYD1671" s="1" t="e">
        <f>#REF!</f>
        <v>#REF!</v>
      </c>
      <c r="KYE1671" s="1" t="e">
        <f>#REF!</f>
        <v>#REF!</v>
      </c>
      <c r="KYF1671" s="1" t="e">
        <f>#REF!</f>
        <v>#REF!</v>
      </c>
      <c r="KYG1671" s="1" t="e">
        <f>#REF!</f>
        <v>#REF!</v>
      </c>
      <c r="KYH1671" s="1" t="e">
        <f>#REF!</f>
        <v>#REF!</v>
      </c>
      <c r="KYI1671" s="1" t="e">
        <f>#REF!</f>
        <v>#REF!</v>
      </c>
      <c r="KYJ1671" s="1" t="e">
        <f>#REF!</f>
        <v>#REF!</v>
      </c>
      <c r="KYK1671" s="1" t="e">
        <f>#REF!</f>
        <v>#REF!</v>
      </c>
      <c r="KYL1671" s="1" t="e">
        <f>#REF!</f>
        <v>#REF!</v>
      </c>
      <c r="KYM1671" s="1" t="e">
        <f>#REF!</f>
        <v>#REF!</v>
      </c>
      <c r="KYN1671" s="1" t="e">
        <f>#REF!</f>
        <v>#REF!</v>
      </c>
      <c r="KYO1671" s="1" t="e">
        <f>#REF!</f>
        <v>#REF!</v>
      </c>
      <c r="KYP1671" s="1" t="e">
        <f>#REF!</f>
        <v>#REF!</v>
      </c>
      <c r="KYQ1671" s="1" t="e">
        <f>#REF!</f>
        <v>#REF!</v>
      </c>
      <c r="KYR1671" s="1" t="e">
        <f>#REF!</f>
        <v>#REF!</v>
      </c>
      <c r="KYS1671" s="1" t="e">
        <f>#REF!</f>
        <v>#REF!</v>
      </c>
      <c r="KYT1671" s="1" t="e">
        <f>#REF!</f>
        <v>#REF!</v>
      </c>
      <c r="KYU1671" s="1" t="e">
        <f>#REF!</f>
        <v>#REF!</v>
      </c>
      <c r="KYV1671" s="1" t="e">
        <f>#REF!</f>
        <v>#REF!</v>
      </c>
      <c r="KYW1671" s="1" t="e">
        <f>#REF!</f>
        <v>#REF!</v>
      </c>
      <c r="KYX1671" s="1" t="e">
        <f>#REF!</f>
        <v>#REF!</v>
      </c>
      <c r="KYY1671" s="1" t="e">
        <f>#REF!</f>
        <v>#REF!</v>
      </c>
      <c r="KYZ1671" s="1" t="e">
        <f>#REF!</f>
        <v>#REF!</v>
      </c>
      <c r="KZA1671" s="1" t="e">
        <f>#REF!</f>
        <v>#REF!</v>
      </c>
      <c r="KZB1671" s="1" t="e">
        <f>#REF!</f>
        <v>#REF!</v>
      </c>
      <c r="KZC1671" s="1" t="e">
        <f>#REF!</f>
        <v>#REF!</v>
      </c>
      <c r="KZD1671" s="1" t="e">
        <f>#REF!</f>
        <v>#REF!</v>
      </c>
      <c r="KZE1671" s="1" t="e">
        <f>#REF!</f>
        <v>#REF!</v>
      </c>
      <c r="KZF1671" s="1" t="e">
        <f>#REF!</f>
        <v>#REF!</v>
      </c>
      <c r="KZG1671" s="1" t="e">
        <f>#REF!</f>
        <v>#REF!</v>
      </c>
      <c r="KZH1671" s="1" t="e">
        <f>#REF!</f>
        <v>#REF!</v>
      </c>
      <c r="KZI1671" s="1" t="e">
        <f>#REF!</f>
        <v>#REF!</v>
      </c>
      <c r="KZJ1671" s="1" t="e">
        <f>#REF!</f>
        <v>#REF!</v>
      </c>
      <c r="KZK1671" s="1" t="e">
        <f>#REF!</f>
        <v>#REF!</v>
      </c>
      <c r="KZL1671" s="1" t="e">
        <f>#REF!</f>
        <v>#REF!</v>
      </c>
      <c r="KZM1671" s="1" t="e">
        <f>#REF!</f>
        <v>#REF!</v>
      </c>
      <c r="KZN1671" s="1" t="e">
        <f>#REF!</f>
        <v>#REF!</v>
      </c>
      <c r="KZO1671" s="1" t="e">
        <f>#REF!</f>
        <v>#REF!</v>
      </c>
      <c r="KZP1671" s="1" t="e">
        <f>#REF!</f>
        <v>#REF!</v>
      </c>
      <c r="KZQ1671" s="1" t="e">
        <f>#REF!</f>
        <v>#REF!</v>
      </c>
      <c r="KZR1671" s="1" t="e">
        <f>#REF!</f>
        <v>#REF!</v>
      </c>
      <c r="KZS1671" s="1" t="e">
        <f>#REF!</f>
        <v>#REF!</v>
      </c>
      <c r="KZT1671" s="1" t="e">
        <f>#REF!</f>
        <v>#REF!</v>
      </c>
      <c r="KZU1671" s="1" t="e">
        <f>#REF!</f>
        <v>#REF!</v>
      </c>
      <c r="KZV1671" s="1" t="e">
        <f>#REF!</f>
        <v>#REF!</v>
      </c>
      <c r="KZW1671" s="1" t="e">
        <f>#REF!</f>
        <v>#REF!</v>
      </c>
      <c r="KZX1671" s="1" t="e">
        <f>#REF!</f>
        <v>#REF!</v>
      </c>
      <c r="KZY1671" s="1" t="e">
        <f>#REF!</f>
        <v>#REF!</v>
      </c>
      <c r="KZZ1671" s="1" t="e">
        <f>#REF!</f>
        <v>#REF!</v>
      </c>
      <c r="LAA1671" s="1" t="e">
        <f>#REF!</f>
        <v>#REF!</v>
      </c>
      <c r="LAB1671" s="1" t="e">
        <f>#REF!</f>
        <v>#REF!</v>
      </c>
      <c r="LAC1671" s="1" t="e">
        <f>#REF!</f>
        <v>#REF!</v>
      </c>
      <c r="LAD1671" s="1" t="e">
        <f>#REF!</f>
        <v>#REF!</v>
      </c>
      <c r="LAE1671" s="1" t="e">
        <f>#REF!</f>
        <v>#REF!</v>
      </c>
      <c r="LAF1671" s="1" t="e">
        <f>#REF!</f>
        <v>#REF!</v>
      </c>
      <c r="LAG1671" s="1" t="e">
        <f>#REF!</f>
        <v>#REF!</v>
      </c>
      <c r="LAH1671" s="1" t="e">
        <f>#REF!</f>
        <v>#REF!</v>
      </c>
      <c r="LAI1671" s="1" t="e">
        <f>#REF!</f>
        <v>#REF!</v>
      </c>
      <c r="LAJ1671" s="1" t="e">
        <f>#REF!</f>
        <v>#REF!</v>
      </c>
      <c r="LAK1671" s="1" t="e">
        <f>#REF!</f>
        <v>#REF!</v>
      </c>
      <c r="LAL1671" s="1" t="e">
        <f>#REF!</f>
        <v>#REF!</v>
      </c>
      <c r="LAM1671" s="1" t="e">
        <f>#REF!</f>
        <v>#REF!</v>
      </c>
      <c r="LAN1671" s="1" t="e">
        <f>#REF!</f>
        <v>#REF!</v>
      </c>
      <c r="LAO1671" s="1" t="e">
        <f>#REF!</f>
        <v>#REF!</v>
      </c>
      <c r="LAP1671" s="1" t="e">
        <f>#REF!</f>
        <v>#REF!</v>
      </c>
      <c r="LAQ1671" s="1" t="e">
        <f>#REF!</f>
        <v>#REF!</v>
      </c>
      <c r="LAR1671" s="1" t="e">
        <f>#REF!</f>
        <v>#REF!</v>
      </c>
      <c r="LAS1671" s="1" t="e">
        <f>#REF!</f>
        <v>#REF!</v>
      </c>
      <c r="LAT1671" s="1" t="e">
        <f>#REF!</f>
        <v>#REF!</v>
      </c>
      <c r="LAU1671" s="1" t="e">
        <f>#REF!</f>
        <v>#REF!</v>
      </c>
      <c r="LAV1671" s="1" t="e">
        <f>#REF!</f>
        <v>#REF!</v>
      </c>
      <c r="LAW1671" s="1" t="e">
        <f>#REF!</f>
        <v>#REF!</v>
      </c>
      <c r="LAX1671" s="1" t="e">
        <f>#REF!</f>
        <v>#REF!</v>
      </c>
      <c r="LAY1671" s="1" t="e">
        <f>#REF!</f>
        <v>#REF!</v>
      </c>
      <c r="LAZ1671" s="1" t="e">
        <f>#REF!</f>
        <v>#REF!</v>
      </c>
      <c r="LBA1671" s="1" t="e">
        <f>#REF!</f>
        <v>#REF!</v>
      </c>
      <c r="LBB1671" s="1" t="e">
        <f>#REF!</f>
        <v>#REF!</v>
      </c>
      <c r="LBC1671" s="1" t="e">
        <f>#REF!</f>
        <v>#REF!</v>
      </c>
      <c r="LBD1671" s="1" t="e">
        <f>#REF!</f>
        <v>#REF!</v>
      </c>
      <c r="LBE1671" s="1" t="e">
        <f>#REF!</f>
        <v>#REF!</v>
      </c>
      <c r="LBF1671" s="1" t="e">
        <f>#REF!</f>
        <v>#REF!</v>
      </c>
      <c r="LBG1671" s="1" t="e">
        <f>#REF!</f>
        <v>#REF!</v>
      </c>
      <c r="LBH1671" s="1" t="e">
        <f>#REF!</f>
        <v>#REF!</v>
      </c>
      <c r="LBI1671" s="1" t="e">
        <f>#REF!</f>
        <v>#REF!</v>
      </c>
      <c r="LBJ1671" s="1" t="e">
        <f>#REF!</f>
        <v>#REF!</v>
      </c>
      <c r="LBK1671" s="1" t="e">
        <f>#REF!</f>
        <v>#REF!</v>
      </c>
      <c r="LBL1671" s="1" t="e">
        <f>#REF!</f>
        <v>#REF!</v>
      </c>
      <c r="LBM1671" s="1" t="e">
        <f>#REF!</f>
        <v>#REF!</v>
      </c>
      <c r="LBN1671" s="1" t="e">
        <f>#REF!</f>
        <v>#REF!</v>
      </c>
      <c r="LBO1671" s="1" t="e">
        <f>#REF!</f>
        <v>#REF!</v>
      </c>
      <c r="LBP1671" s="1" t="e">
        <f>#REF!</f>
        <v>#REF!</v>
      </c>
      <c r="LBQ1671" s="1" t="e">
        <f>#REF!</f>
        <v>#REF!</v>
      </c>
      <c r="LBR1671" s="1" t="e">
        <f>#REF!</f>
        <v>#REF!</v>
      </c>
      <c r="LBS1671" s="1" t="e">
        <f>#REF!</f>
        <v>#REF!</v>
      </c>
      <c r="LBT1671" s="1" t="e">
        <f>#REF!</f>
        <v>#REF!</v>
      </c>
      <c r="LBU1671" s="1" t="e">
        <f>#REF!</f>
        <v>#REF!</v>
      </c>
      <c r="LBV1671" s="1" t="e">
        <f>#REF!</f>
        <v>#REF!</v>
      </c>
      <c r="LBW1671" s="1" t="e">
        <f>#REF!</f>
        <v>#REF!</v>
      </c>
      <c r="LBX1671" s="1" t="e">
        <f>#REF!</f>
        <v>#REF!</v>
      </c>
      <c r="LBY1671" s="1" t="e">
        <f>#REF!</f>
        <v>#REF!</v>
      </c>
      <c r="LBZ1671" s="1" t="e">
        <f>#REF!</f>
        <v>#REF!</v>
      </c>
      <c r="LCA1671" s="1" t="e">
        <f>#REF!</f>
        <v>#REF!</v>
      </c>
      <c r="LCB1671" s="1" t="e">
        <f>#REF!</f>
        <v>#REF!</v>
      </c>
      <c r="LCC1671" s="1" t="e">
        <f>#REF!</f>
        <v>#REF!</v>
      </c>
      <c r="LCD1671" s="1" t="e">
        <f>#REF!</f>
        <v>#REF!</v>
      </c>
      <c r="LCE1671" s="1" t="e">
        <f>#REF!</f>
        <v>#REF!</v>
      </c>
      <c r="LCF1671" s="1" t="e">
        <f>#REF!</f>
        <v>#REF!</v>
      </c>
      <c r="LCG1671" s="1" t="e">
        <f>#REF!</f>
        <v>#REF!</v>
      </c>
      <c r="LCH1671" s="1" t="e">
        <f>#REF!</f>
        <v>#REF!</v>
      </c>
      <c r="LCI1671" s="1" t="e">
        <f>#REF!</f>
        <v>#REF!</v>
      </c>
      <c r="LCJ1671" s="1" t="e">
        <f>#REF!</f>
        <v>#REF!</v>
      </c>
      <c r="LCK1671" s="1" t="e">
        <f>#REF!</f>
        <v>#REF!</v>
      </c>
      <c r="LCL1671" s="1" t="e">
        <f>#REF!</f>
        <v>#REF!</v>
      </c>
      <c r="LCM1671" s="1" t="e">
        <f>#REF!</f>
        <v>#REF!</v>
      </c>
      <c r="LCN1671" s="1" t="e">
        <f>#REF!</f>
        <v>#REF!</v>
      </c>
      <c r="LCO1671" s="1" t="e">
        <f>#REF!</f>
        <v>#REF!</v>
      </c>
      <c r="LCP1671" s="1" t="e">
        <f>#REF!</f>
        <v>#REF!</v>
      </c>
      <c r="LCQ1671" s="1" t="e">
        <f>#REF!</f>
        <v>#REF!</v>
      </c>
      <c r="LCR1671" s="1" t="e">
        <f>#REF!</f>
        <v>#REF!</v>
      </c>
      <c r="LCS1671" s="1" t="e">
        <f>#REF!</f>
        <v>#REF!</v>
      </c>
      <c r="LCT1671" s="1" t="e">
        <f>#REF!</f>
        <v>#REF!</v>
      </c>
      <c r="LCU1671" s="1" t="e">
        <f>#REF!</f>
        <v>#REF!</v>
      </c>
      <c r="LCV1671" s="1" t="e">
        <f>#REF!</f>
        <v>#REF!</v>
      </c>
      <c r="LCW1671" s="1" t="e">
        <f>#REF!</f>
        <v>#REF!</v>
      </c>
      <c r="LCX1671" s="1" t="e">
        <f>#REF!</f>
        <v>#REF!</v>
      </c>
      <c r="LCY1671" s="1" t="e">
        <f>#REF!</f>
        <v>#REF!</v>
      </c>
      <c r="LCZ1671" s="1" t="e">
        <f>#REF!</f>
        <v>#REF!</v>
      </c>
      <c r="LDA1671" s="1" t="e">
        <f>#REF!</f>
        <v>#REF!</v>
      </c>
      <c r="LDB1671" s="1" t="e">
        <f>#REF!</f>
        <v>#REF!</v>
      </c>
      <c r="LDC1671" s="1" t="e">
        <f>#REF!</f>
        <v>#REF!</v>
      </c>
      <c r="LDD1671" s="1" t="e">
        <f>#REF!</f>
        <v>#REF!</v>
      </c>
      <c r="LDE1671" s="1" t="e">
        <f>#REF!</f>
        <v>#REF!</v>
      </c>
      <c r="LDF1671" s="1" t="e">
        <f>#REF!</f>
        <v>#REF!</v>
      </c>
      <c r="LDG1671" s="1" t="e">
        <f>#REF!</f>
        <v>#REF!</v>
      </c>
      <c r="LDH1671" s="1" t="e">
        <f>#REF!</f>
        <v>#REF!</v>
      </c>
      <c r="LDI1671" s="1" t="e">
        <f>#REF!</f>
        <v>#REF!</v>
      </c>
      <c r="LDJ1671" s="1" t="e">
        <f>#REF!</f>
        <v>#REF!</v>
      </c>
      <c r="LDK1671" s="1" t="e">
        <f>#REF!</f>
        <v>#REF!</v>
      </c>
      <c r="LDL1671" s="1" t="e">
        <f>#REF!</f>
        <v>#REF!</v>
      </c>
      <c r="LDM1671" s="1" t="e">
        <f>#REF!</f>
        <v>#REF!</v>
      </c>
      <c r="LDN1671" s="1" t="e">
        <f>#REF!</f>
        <v>#REF!</v>
      </c>
      <c r="LDO1671" s="1" t="e">
        <f>#REF!</f>
        <v>#REF!</v>
      </c>
      <c r="LDP1671" s="1" t="e">
        <f>#REF!</f>
        <v>#REF!</v>
      </c>
      <c r="LDQ1671" s="1" t="e">
        <f>#REF!</f>
        <v>#REF!</v>
      </c>
      <c r="LDR1671" s="1" t="e">
        <f>#REF!</f>
        <v>#REF!</v>
      </c>
      <c r="LDS1671" s="1" t="e">
        <f>#REF!</f>
        <v>#REF!</v>
      </c>
      <c r="LDT1671" s="1" t="e">
        <f>#REF!</f>
        <v>#REF!</v>
      </c>
      <c r="LDU1671" s="1" t="e">
        <f>#REF!</f>
        <v>#REF!</v>
      </c>
      <c r="LDV1671" s="1" t="e">
        <f>#REF!</f>
        <v>#REF!</v>
      </c>
      <c r="LDW1671" s="1" t="e">
        <f>#REF!</f>
        <v>#REF!</v>
      </c>
      <c r="LDX1671" s="1" t="e">
        <f>#REF!</f>
        <v>#REF!</v>
      </c>
      <c r="LDY1671" s="1" t="e">
        <f>#REF!</f>
        <v>#REF!</v>
      </c>
      <c r="LDZ1671" s="1" t="e">
        <f>#REF!</f>
        <v>#REF!</v>
      </c>
      <c r="LEA1671" s="1" t="e">
        <f>#REF!</f>
        <v>#REF!</v>
      </c>
      <c r="LEB1671" s="1" t="e">
        <f>#REF!</f>
        <v>#REF!</v>
      </c>
      <c r="LEC1671" s="1" t="e">
        <f>#REF!</f>
        <v>#REF!</v>
      </c>
      <c r="LED1671" s="1" t="e">
        <f>#REF!</f>
        <v>#REF!</v>
      </c>
      <c r="LEE1671" s="1" t="e">
        <f>#REF!</f>
        <v>#REF!</v>
      </c>
      <c r="LEF1671" s="1" t="e">
        <f>#REF!</f>
        <v>#REF!</v>
      </c>
      <c r="LEG1671" s="1" t="e">
        <f>#REF!</f>
        <v>#REF!</v>
      </c>
      <c r="LEH1671" s="1" t="e">
        <f>#REF!</f>
        <v>#REF!</v>
      </c>
      <c r="LEI1671" s="1" t="e">
        <f>#REF!</f>
        <v>#REF!</v>
      </c>
      <c r="LEJ1671" s="1" t="e">
        <f>#REF!</f>
        <v>#REF!</v>
      </c>
      <c r="LEK1671" s="1" t="e">
        <f>#REF!</f>
        <v>#REF!</v>
      </c>
      <c r="LEL1671" s="1" t="e">
        <f>#REF!</f>
        <v>#REF!</v>
      </c>
      <c r="LEM1671" s="1" t="e">
        <f>#REF!</f>
        <v>#REF!</v>
      </c>
      <c r="LEN1671" s="1" t="e">
        <f>#REF!</f>
        <v>#REF!</v>
      </c>
      <c r="LEO1671" s="1" t="e">
        <f>#REF!</f>
        <v>#REF!</v>
      </c>
      <c r="LEP1671" s="1" t="e">
        <f>#REF!</f>
        <v>#REF!</v>
      </c>
      <c r="LEQ1671" s="1" t="e">
        <f>#REF!</f>
        <v>#REF!</v>
      </c>
      <c r="LER1671" s="1" t="e">
        <f>#REF!</f>
        <v>#REF!</v>
      </c>
      <c r="LES1671" s="1" t="e">
        <f>#REF!</f>
        <v>#REF!</v>
      </c>
      <c r="LET1671" s="1" t="e">
        <f>#REF!</f>
        <v>#REF!</v>
      </c>
      <c r="LEU1671" s="1" t="e">
        <f>#REF!</f>
        <v>#REF!</v>
      </c>
      <c r="LEV1671" s="1" t="e">
        <f>#REF!</f>
        <v>#REF!</v>
      </c>
      <c r="LEW1671" s="1" t="e">
        <f>#REF!</f>
        <v>#REF!</v>
      </c>
      <c r="LEX1671" s="1" t="e">
        <f>#REF!</f>
        <v>#REF!</v>
      </c>
      <c r="LEY1671" s="1" t="e">
        <f>#REF!</f>
        <v>#REF!</v>
      </c>
      <c r="LEZ1671" s="1" t="e">
        <f>#REF!</f>
        <v>#REF!</v>
      </c>
      <c r="LFA1671" s="1" t="e">
        <f>#REF!</f>
        <v>#REF!</v>
      </c>
      <c r="LFB1671" s="1" t="e">
        <f>#REF!</f>
        <v>#REF!</v>
      </c>
      <c r="LFC1671" s="1" t="e">
        <f>#REF!</f>
        <v>#REF!</v>
      </c>
      <c r="LFD1671" s="1" t="e">
        <f>#REF!</f>
        <v>#REF!</v>
      </c>
      <c r="LFE1671" s="1" t="e">
        <f>#REF!</f>
        <v>#REF!</v>
      </c>
      <c r="LFF1671" s="1" t="e">
        <f>#REF!</f>
        <v>#REF!</v>
      </c>
      <c r="LFG1671" s="1" t="e">
        <f>#REF!</f>
        <v>#REF!</v>
      </c>
      <c r="LFH1671" s="1" t="e">
        <f>#REF!</f>
        <v>#REF!</v>
      </c>
      <c r="LFI1671" s="1" t="e">
        <f>#REF!</f>
        <v>#REF!</v>
      </c>
      <c r="LFJ1671" s="1" t="e">
        <f>#REF!</f>
        <v>#REF!</v>
      </c>
      <c r="LFK1671" s="1" t="e">
        <f>#REF!</f>
        <v>#REF!</v>
      </c>
      <c r="LFL1671" s="1" t="e">
        <f>#REF!</f>
        <v>#REF!</v>
      </c>
      <c r="LFM1671" s="1" t="e">
        <f>#REF!</f>
        <v>#REF!</v>
      </c>
      <c r="LFN1671" s="1" t="e">
        <f>#REF!</f>
        <v>#REF!</v>
      </c>
      <c r="LFO1671" s="1" t="e">
        <f>#REF!</f>
        <v>#REF!</v>
      </c>
      <c r="LFP1671" s="1" t="e">
        <f>#REF!</f>
        <v>#REF!</v>
      </c>
      <c r="LFQ1671" s="1" t="e">
        <f>#REF!</f>
        <v>#REF!</v>
      </c>
      <c r="LFR1671" s="1" t="e">
        <f>#REF!</f>
        <v>#REF!</v>
      </c>
      <c r="LFS1671" s="1" t="e">
        <f>#REF!</f>
        <v>#REF!</v>
      </c>
      <c r="LFT1671" s="1" t="e">
        <f>#REF!</f>
        <v>#REF!</v>
      </c>
      <c r="LFU1671" s="1" t="e">
        <f>#REF!</f>
        <v>#REF!</v>
      </c>
      <c r="LFV1671" s="1" t="e">
        <f>#REF!</f>
        <v>#REF!</v>
      </c>
      <c r="LFW1671" s="1" t="e">
        <f>#REF!</f>
        <v>#REF!</v>
      </c>
      <c r="LFX1671" s="1" t="e">
        <f>#REF!</f>
        <v>#REF!</v>
      </c>
      <c r="LFY1671" s="1" t="e">
        <f>#REF!</f>
        <v>#REF!</v>
      </c>
      <c r="LFZ1671" s="1" t="e">
        <f>#REF!</f>
        <v>#REF!</v>
      </c>
      <c r="LGA1671" s="1" t="e">
        <f>#REF!</f>
        <v>#REF!</v>
      </c>
      <c r="LGB1671" s="1" t="e">
        <f>#REF!</f>
        <v>#REF!</v>
      </c>
      <c r="LGC1671" s="1" t="e">
        <f>#REF!</f>
        <v>#REF!</v>
      </c>
      <c r="LGD1671" s="1" t="e">
        <f>#REF!</f>
        <v>#REF!</v>
      </c>
      <c r="LGE1671" s="1" t="e">
        <f>#REF!</f>
        <v>#REF!</v>
      </c>
      <c r="LGF1671" s="1" t="e">
        <f>#REF!</f>
        <v>#REF!</v>
      </c>
      <c r="LGG1671" s="1" t="e">
        <f>#REF!</f>
        <v>#REF!</v>
      </c>
      <c r="LGH1671" s="1" t="e">
        <f>#REF!</f>
        <v>#REF!</v>
      </c>
      <c r="LGI1671" s="1" t="e">
        <f>#REF!</f>
        <v>#REF!</v>
      </c>
      <c r="LGJ1671" s="1" t="e">
        <f>#REF!</f>
        <v>#REF!</v>
      </c>
      <c r="LGK1671" s="1" t="e">
        <f>#REF!</f>
        <v>#REF!</v>
      </c>
      <c r="LGL1671" s="1" t="e">
        <f>#REF!</f>
        <v>#REF!</v>
      </c>
      <c r="LGM1671" s="1" t="e">
        <f>#REF!</f>
        <v>#REF!</v>
      </c>
      <c r="LGN1671" s="1" t="e">
        <f>#REF!</f>
        <v>#REF!</v>
      </c>
      <c r="LGO1671" s="1" t="e">
        <f>#REF!</f>
        <v>#REF!</v>
      </c>
      <c r="LGP1671" s="1" t="e">
        <f>#REF!</f>
        <v>#REF!</v>
      </c>
      <c r="LGQ1671" s="1" t="e">
        <f>#REF!</f>
        <v>#REF!</v>
      </c>
      <c r="LGR1671" s="1" t="e">
        <f>#REF!</f>
        <v>#REF!</v>
      </c>
      <c r="LGS1671" s="1" t="e">
        <f>#REF!</f>
        <v>#REF!</v>
      </c>
      <c r="LGT1671" s="1" t="e">
        <f>#REF!</f>
        <v>#REF!</v>
      </c>
      <c r="LGU1671" s="1" t="e">
        <f>#REF!</f>
        <v>#REF!</v>
      </c>
      <c r="LGV1671" s="1" t="e">
        <f>#REF!</f>
        <v>#REF!</v>
      </c>
      <c r="LGW1671" s="1" t="e">
        <f>#REF!</f>
        <v>#REF!</v>
      </c>
      <c r="LGX1671" s="1" t="e">
        <f>#REF!</f>
        <v>#REF!</v>
      </c>
      <c r="LGY1671" s="1" t="e">
        <f>#REF!</f>
        <v>#REF!</v>
      </c>
      <c r="LGZ1671" s="1" t="e">
        <f>#REF!</f>
        <v>#REF!</v>
      </c>
      <c r="LHA1671" s="1" t="e">
        <f>#REF!</f>
        <v>#REF!</v>
      </c>
      <c r="LHB1671" s="1" t="e">
        <f>#REF!</f>
        <v>#REF!</v>
      </c>
      <c r="LHC1671" s="1" t="e">
        <f>#REF!</f>
        <v>#REF!</v>
      </c>
      <c r="LHD1671" s="1" t="e">
        <f>#REF!</f>
        <v>#REF!</v>
      </c>
      <c r="LHE1671" s="1" t="e">
        <f>#REF!</f>
        <v>#REF!</v>
      </c>
      <c r="LHF1671" s="1" t="e">
        <f>#REF!</f>
        <v>#REF!</v>
      </c>
      <c r="LHG1671" s="1" t="e">
        <f>#REF!</f>
        <v>#REF!</v>
      </c>
      <c r="LHH1671" s="1" t="e">
        <f>#REF!</f>
        <v>#REF!</v>
      </c>
      <c r="LHI1671" s="1" t="e">
        <f>#REF!</f>
        <v>#REF!</v>
      </c>
      <c r="LHJ1671" s="1" t="e">
        <f>#REF!</f>
        <v>#REF!</v>
      </c>
      <c r="LHK1671" s="1" t="e">
        <f>#REF!</f>
        <v>#REF!</v>
      </c>
      <c r="LHL1671" s="1" t="e">
        <f>#REF!</f>
        <v>#REF!</v>
      </c>
      <c r="LHM1671" s="1" t="e">
        <f>#REF!</f>
        <v>#REF!</v>
      </c>
      <c r="LHN1671" s="1" t="e">
        <f>#REF!</f>
        <v>#REF!</v>
      </c>
      <c r="LHO1671" s="1" t="e">
        <f>#REF!</f>
        <v>#REF!</v>
      </c>
      <c r="LHP1671" s="1" t="e">
        <f>#REF!</f>
        <v>#REF!</v>
      </c>
      <c r="LHQ1671" s="1" t="e">
        <f>#REF!</f>
        <v>#REF!</v>
      </c>
      <c r="LHR1671" s="1" t="e">
        <f>#REF!</f>
        <v>#REF!</v>
      </c>
      <c r="LHS1671" s="1" t="e">
        <f>#REF!</f>
        <v>#REF!</v>
      </c>
      <c r="LHT1671" s="1" t="e">
        <f>#REF!</f>
        <v>#REF!</v>
      </c>
      <c r="LHU1671" s="1" t="e">
        <f>#REF!</f>
        <v>#REF!</v>
      </c>
      <c r="LHV1671" s="1" t="e">
        <f>#REF!</f>
        <v>#REF!</v>
      </c>
      <c r="LHW1671" s="1" t="e">
        <f>#REF!</f>
        <v>#REF!</v>
      </c>
      <c r="LHX1671" s="1" t="e">
        <f>#REF!</f>
        <v>#REF!</v>
      </c>
      <c r="LHY1671" s="1" t="e">
        <f>#REF!</f>
        <v>#REF!</v>
      </c>
      <c r="LHZ1671" s="1" t="e">
        <f>#REF!</f>
        <v>#REF!</v>
      </c>
      <c r="LIA1671" s="1" t="e">
        <f>#REF!</f>
        <v>#REF!</v>
      </c>
      <c r="LIB1671" s="1" t="e">
        <f>#REF!</f>
        <v>#REF!</v>
      </c>
      <c r="LIC1671" s="1" t="e">
        <f>#REF!</f>
        <v>#REF!</v>
      </c>
      <c r="LID1671" s="1" t="e">
        <f>#REF!</f>
        <v>#REF!</v>
      </c>
      <c r="LIE1671" s="1" t="e">
        <f>#REF!</f>
        <v>#REF!</v>
      </c>
      <c r="LIF1671" s="1" t="e">
        <f>#REF!</f>
        <v>#REF!</v>
      </c>
      <c r="LIG1671" s="1" t="e">
        <f>#REF!</f>
        <v>#REF!</v>
      </c>
      <c r="LIH1671" s="1" t="e">
        <f>#REF!</f>
        <v>#REF!</v>
      </c>
      <c r="LII1671" s="1" t="e">
        <f>#REF!</f>
        <v>#REF!</v>
      </c>
      <c r="LIJ1671" s="1" t="e">
        <f>#REF!</f>
        <v>#REF!</v>
      </c>
      <c r="LIK1671" s="1" t="e">
        <f>#REF!</f>
        <v>#REF!</v>
      </c>
      <c r="LIL1671" s="1" t="e">
        <f>#REF!</f>
        <v>#REF!</v>
      </c>
      <c r="LIM1671" s="1" t="e">
        <f>#REF!</f>
        <v>#REF!</v>
      </c>
      <c r="LIN1671" s="1" t="e">
        <f>#REF!</f>
        <v>#REF!</v>
      </c>
      <c r="LIO1671" s="1" t="e">
        <f>#REF!</f>
        <v>#REF!</v>
      </c>
      <c r="LIP1671" s="1" t="e">
        <f>#REF!</f>
        <v>#REF!</v>
      </c>
      <c r="LIQ1671" s="1" t="e">
        <f>#REF!</f>
        <v>#REF!</v>
      </c>
      <c r="LIR1671" s="1" t="e">
        <f>#REF!</f>
        <v>#REF!</v>
      </c>
      <c r="LIS1671" s="1" t="e">
        <f>#REF!</f>
        <v>#REF!</v>
      </c>
      <c r="LIT1671" s="1" t="e">
        <f>#REF!</f>
        <v>#REF!</v>
      </c>
      <c r="LIU1671" s="1" t="e">
        <f>#REF!</f>
        <v>#REF!</v>
      </c>
      <c r="LIV1671" s="1" t="e">
        <f>#REF!</f>
        <v>#REF!</v>
      </c>
      <c r="LIW1671" s="1" t="e">
        <f>#REF!</f>
        <v>#REF!</v>
      </c>
      <c r="LIX1671" s="1" t="e">
        <f>#REF!</f>
        <v>#REF!</v>
      </c>
      <c r="LIY1671" s="1" t="e">
        <f>#REF!</f>
        <v>#REF!</v>
      </c>
      <c r="LIZ1671" s="1" t="e">
        <f>#REF!</f>
        <v>#REF!</v>
      </c>
      <c r="LJA1671" s="1" t="e">
        <f>#REF!</f>
        <v>#REF!</v>
      </c>
      <c r="LJB1671" s="1" t="e">
        <f>#REF!</f>
        <v>#REF!</v>
      </c>
      <c r="LJC1671" s="1" t="e">
        <f>#REF!</f>
        <v>#REF!</v>
      </c>
      <c r="LJD1671" s="1" t="e">
        <f>#REF!</f>
        <v>#REF!</v>
      </c>
      <c r="LJE1671" s="1" t="e">
        <f>#REF!</f>
        <v>#REF!</v>
      </c>
      <c r="LJF1671" s="1" t="e">
        <f>#REF!</f>
        <v>#REF!</v>
      </c>
      <c r="LJG1671" s="1" t="e">
        <f>#REF!</f>
        <v>#REF!</v>
      </c>
      <c r="LJH1671" s="1" t="e">
        <f>#REF!</f>
        <v>#REF!</v>
      </c>
      <c r="LJI1671" s="1" t="e">
        <f>#REF!</f>
        <v>#REF!</v>
      </c>
      <c r="LJJ1671" s="1" t="e">
        <f>#REF!</f>
        <v>#REF!</v>
      </c>
      <c r="LJK1671" s="1" t="e">
        <f>#REF!</f>
        <v>#REF!</v>
      </c>
      <c r="LJL1671" s="1" t="e">
        <f>#REF!</f>
        <v>#REF!</v>
      </c>
      <c r="LJM1671" s="1" t="e">
        <f>#REF!</f>
        <v>#REF!</v>
      </c>
      <c r="LJN1671" s="1" t="e">
        <f>#REF!</f>
        <v>#REF!</v>
      </c>
      <c r="LJO1671" s="1" t="e">
        <f>#REF!</f>
        <v>#REF!</v>
      </c>
      <c r="LJP1671" s="1" t="e">
        <f>#REF!</f>
        <v>#REF!</v>
      </c>
      <c r="LJQ1671" s="1" t="e">
        <f>#REF!</f>
        <v>#REF!</v>
      </c>
      <c r="LJR1671" s="1" t="e">
        <f>#REF!</f>
        <v>#REF!</v>
      </c>
      <c r="LJS1671" s="1" t="e">
        <f>#REF!</f>
        <v>#REF!</v>
      </c>
      <c r="LJT1671" s="1" t="e">
        <f>#REF!</f>
        <v>#REF!</v>
      </c>
      <c r="LJU1671" s="1" t="e">
        <f>#REF!</f>
        <v>#REF!</v>
      </c>
      <c r="LJV1671" s="1" t="e">
        <f>#REF!</f>
        <v>#REF!</v>
      </c>
      <c r="LJW1671" s="1" t="e">
        <f>#REF!</f>
        <v>#REF!</v>
      </c>
      <c r="LJX1671" s="1" t="e">
        <f>#REF!</f>
        <v>#REF!</v>
      </c>
      <c r="LJY1671" s="1" t="e">
        <f>#REF!</f>
        <v>#REF!</v>
      </c>
      <c r="LJZ1671" s="1" t="e">
        <f>#REF!</f>
        <v>#REF!</v>
      </c>
      <c r="LKA1671" s="1" t="e">
        <f>#REF!</f>
        <v>#REF!</v>
      </c>
      <c r="LKB1671" s="1" t="e">
        <f>#REF!</f>
        <v>#REF!</v>
      </c>
      <c r="LKC1671" s="1" t="e">
        <f>#REF!</f>
        <v>#REF!</v>
      </c>
      <c r="LKD1671" s="1" t="e">
        <f>#REF!</f>
        <v>#REF!</v>
      </c>
      <c r="LKE1671" s="1" t="e">
        <f>#REF!</f>
        <v>#REF!</v>
      </c>
      <c r="LKF1671" s="1" t="e">
        <f>#REF!</f>
        <v>#REF!</v>
      </c>
      <c r="LKG1671" s="1" t="e">
        <f>#REF!</f>
        <v>#REF!</v>
      </c>
      <c r="LKH1671" s="1" t="e">
        <f>#REF!</f>
        <v>#REF!</v>
      </c>
      <c r="LKI1671" s="1" t="e">
        <f>#REF!</f>
        <v>#REF!</v>
      </c>
      <c r="LKJ1671" s="1" t="e">
        <f>#REF!</f>
        <v>#REF!</v>
      </c>
      <c r="LKK1671" s="1" t="e">
        <f>#REF!</f>
        <v>#REF!</v>
      </c>
      <c r="LKL1671" s="1" t="e">
        <f>#REF!</f>
        <v>#REF!</v>
      </c>
      <c r="LKM1671" s="1" t="e">
        <f>#REF!</f>
        <v>#REF!</v>
      </c>
      <c r="LKN1671" s="1" t="e">
        <f>#REF!</f>
        <v>#REF!</v>
      </c>
      <c r="LKO1671" s="1" t="e">
        <f>#REF!</f>
        <v>#REF!</v>
      </c>
      <c r="LKP1671" s="1" t="e">
        <f>#REF!</f>
        <v>#REF!</v>
      </c>
      <c r="LKQ1671" s="1" t="e">
        <f>#REF!</f>
        <v>#REF!</v>
      </c>
      <c r="LKR1671" s="1" t="e">
        <f>#REF!</f>
        <v>#REF!</v>
      </c>
      <c r="LKS1671" s="1" t="e">
        <f>#REF!</f>
        <v>#REF!</v>
      </c>
      <c r="LKT1671" s="1" t="e">
        <f>#REF!</f>
        <v>#REF!</v>
      </c>
      <c r="LKU1671" s="1" t="e">
        <f>#REF!</f>
        <v>#REF!</v>
      </c>
      <c r="LKV1671" s="1" t="e">
        <f>#REF!</f>
        <v>#REF!</v>
      </c>
      <c r="LKW1671" s="1" t="e">
        <f>#REF!</f>
        <v>#REF!</v>
      </c>
      <c r="LKX1671" s="1" t="e">
        <f>#REF!</f>
        <v>#REF!</v>
      </c>
      <c r="LKY1671" s="1" t="e">
        <f>#REF!</f>
        <v>#REF!</v>
      </c>
      <c r="LKZ1671" s="1" t="e">
        <f>#REF!</f>
        <v>#REF!</v>
      </c>
      <c r="LLA1671" s="1" t="e">
        <f>#REF!</f>
        <v>#REF!</v>
      </c>
      <c r="LLB1671" s="1" t="e">
        <f>#REF!</f>
        <v>#REF!</v>
      </c>
      <c r="LLC1671" s="1" t="e">
        <f>#REF!</f>
        <v>#REF!</v>
      </c>
      <c r="LLD1671" s="1" t="e">
        <f>#REF!</f>
        <v>#REF!</v>
      </c>
      <c r="LLE1671" s="1" t="e">
        <f>#REF!</f>
        <v>#REF!</v>
      </c>
      <c r="LLF1671" s="1" t="e">
        <f>#REF!</f>
        <v>#REF!</v>
      </c>
      <c r="LLG1671" s="1" t="e">
        <f>#REF!</f>
        <v>#REF!</v>
      </c>
      <c r="LLH1671" s="1" t="e">
        <f>#REF!</f>
        <v>#REF!</v>
      </c>
      <c r="LLI1671" s="1" t="e">
        <f>#REF!</f>
        <v>#REF!</v>
      </c>
      <c r="LLJ1671" s="1" t="e">
        <f>#REF!</f>
        <v>#REF!</v>
      </c>
      <c r="LLK1671" s="1" t="e">
        <f>#REF!</f>
        <v>#REF!</v>
      </c>
      <c r="LLL1671" s="1" t="e">
        <f>#REF!</f>
        <v>#REF!</v>
      </c>
      <c r="LLM1671" s="1" t="e">
        <f>#REF!</f>
        <v>#REF!</v>
      </c>
      <c r="LLN1671" s="1" t="e">
        <f>#REF!</f>
        <v>#REF!</v>
      </c>
      <c r="LLO1671" s="1" t="e">
        <f>#REF!</f>
        <v>#REF!</v>
      </c>
      <c r="LLP1671" s="1" t="e">
        <f>#REF!</f>
        <v>#REF!</v>
      </c>
      <c r="LLQ1671" s="1" t="e">
        <f>#REF!</f>
        <v>#REF!</v>
      </c>
      <c r="LLR1671" s="1" t="e">
        <f>#REF!</f>
        <v>#REF!</v>
      </c>
      <c r="LLS1671" s="1" t="e">
        <f>#REF!</f>
        <v>#REF!</v>
      </c>
      <c r="LLT1671" s="1" t="e">
        <f>#REF!</f>
        <v>#REF!</v>
      </c>
      <c r="LLU1671" s="1" t="e">
        <f>#REF!</f>
        <v>#REF!</v>
      </c>
      <c r="LLV1671" s="1" t="e">
        <f>#REF!</f>
        <v>#REF!</v>
      </c>
      <c r="LLW1671" s="1" t="e">
        <f>#REF!</f>
        <v>#REF!</v>
      </c>
      <c r="LLX1671" s="1" t="e">
        <f>#REF!</f>
        <v>#REF!</v>
      </c>
      <c r="LLY1671" s="1" t="e">
        <f>#REF!</f>
        <v>#REF!</v>
      </c>
      <c r="LLZ1671" s="1" t="e">
        <f>#REF!</f>
        <v>#REF!</v>
      </c>
      <c r="LMA1671" s="1" t="e">
        <f>#REF!</f>
        <v>#REF!</v>
      </c>
      <c r="LMB1671" s="1" t="e">
        <f>#REF!</f>
        <v>#REF!</v>
      </c>
      <c r="LMC1671" s="1" t="e">
        <f>#REF!</f>
        <v>#REF!</v>
      </c>
      <c r="LMD1671" s="1" t="e">
        <f>#REF!</f>
        <v>#REF!</v>
      </c>
      <c r="LME1671" s="1" t="e">
        <f>#REF!</f>
        <v>#REF!</v>
      </c>
      <c r="LMF1671" s="1" t="e">
        <f>#REF!</f>
        <v>#REF!</v>
      </c>
      <c r="LMG1671" s="1" t="e">
        <f>#REF!</f>
        <v>#REF!</v>
      </c>
      <c r="LMH1671" s="1" t="e">
        <f>#REF!</f>
        <v>#REF!</v>
      </c>
      <c r="LMI1671" s="1" t="e">
        <f>#REF!</f>
        <v>#REF!</v>
      </c>
      <c r="LMJ1671" s="1" t="e">
        <f>#REF!</f>
        <v>#REF!</v>
      </c>
      <c r="LMK1671" s="1" t="e">
        <f>#REF!</f>
        <v>#REF!</v>
      </c>
      <c r="LML1671" s="1" t="e">
        <f>#REF!</f>
        <v>#REF!</v>
      </c>
      <c r="LMM1671" s="1" t="e">
        <f>#REF!</f>
        <v>#REF!</v>
      </c>
      <c r="LMN1671" s="1" t="e">
        <f>#REF!</f>
        <v>#REF!</v>
      </c>
      <c r="LMO1671" s="1" t="e">
        <f>#REF!</f>
        <v>#REF!</v>
      </c>
      <c r="LMP1671" s="1" t="e">
        <f>#REF!</f>
        <v>#REF!</v>
      </c>
      <c r="LMQ1671" s="1" t="e">
        <f>#REF!</f>
        <v>#REF!</v>
      </c>
      <c r="LMR1671" s="1" t="e">
        <f>#REF!</f>
        <v>#REF!</v>
      </c>
      <c r="LMS1671" s="1" t="e">
        <f>#REF!</f>
        <v>#REF!</v>
      </c>
      <c r="LMT1671" s="1" t="e">
        <f>#REF!</f>
        <v>#REF!</v>
      </c>
      <c r="LMU1671" s="1" t="e">
        <f>#REF!</f>
        <v>#REF!</v>
      </c>
      <c r="LMV1671" s="1" t="e">
        <f>#REF!</f>
        <v>#REF!</v>
      </c>
      <c r="LMW1671" s="1" t="e">
        <f>#REF!</f>
        <v>#REF!</v>
      </c>
      <c r="LMX1671" s="1" t="e">
        <f>#REF!</f>
        <v>#REF!</v>
      </c>
      <c r="LMY1671" s="1" t="e">
        <f>#REF!</f>
        <v>#REF!</v>
      </c>
      <c r="LMZ1671" s="1" t="e">
        <f>#REF!</f>
        <v>#REF!</v>
      </c>
      <c r="LNA1671" s="1" t="e">
        <f>#REF!</f>
        <v>#REF!</v>
      </c>
      <c r="LNB1671" s="1" t="e">
        <f>#REF!</f>
        <v>#REF!</v>
      </c>
      <c r="LNC1671" s="1" t="e">
        <f>#REF!</f>
        <v>#REF!</v>
      </c>
      <c r="LND1671" s="1" t="e">
        <f>#REF!</f>
        <v>#REF!</v>
      </c>
      <c r="LNE1671" s="1" t="e">
        <f>#REF!</f>
        <v>#REF!</v>
      </c>
      <c r="LNF1671" s="1" t="e">
        <f>#REF!</f>
        <v>#REF!</v>
      </c>
      <c r="LNG1671" s="1" t="e">
        <f>#REF!</f>
        <v>#REF!</v>
      </c>
      <c r="LNH1671" s="1" t="e">
        <f>#REF!</f>
        <v>#REF!</v>
      </c>
      <c r="LNI1671" s="1" t="e">
        <f>#REF!</f>
        <v>#REF!</v>
      </c>
      <c r="LNJ1671" s="1" t="e">
        <f>#REF!</f>
        <v>#REF!</v>
      </c>
      <c r="LNK1671" s="1" t="e">
        <f>#REF!</f>
        <v>#REF!</v>
      </c>
      <c r="LNL1671" s="1" t="e">
        <f>#REF!</f>
        <v>#REF!</v>
      </c>
      <c r="LNM1671" s="1" t="e">
        <f>#REF!</f>
        <v>#REF!</v>
      </c>
      <c r="LNN1671" s="1" t="e">
        <f>#REF!</f>
        <v>#REF!</v>
      </c>
      <c r="LNO1671" s="1" t="e">
        <f>#REF!</f>
        <v>#REF!</v>
      </c>
      <c r="LNP1671" s="1" t="e">
        <f>#REF!</f>
        <v>#REF!</v>
      </c>
      <c r="LNQ1671" s="1" t="e">
        <f>#REF!</f>
        <v>#REF!</v>
      </c>
      <c r="LNR1671" s="1" t="e">
        <f>#REF!</f>
        <v>#REF!</v>
      </c>
      <c r="LNS1671" s="1" t="e">
        <f>#REF!</f>
        <v>#REF!</v>
      </c>
      <c r="LNT1671" s="1" t="e">
        <f>#REF!</f>
        <v>#REF!</v>
      </c>
      <c r="LNU1671" s="1" t="e">
        <f>#REF!</f>
        <v>#REF!</v>
      </c>
      <c r="LNV1671" s="1" t="e">
        <f>#REF!</f>
        <v>#REF!</v>
      </c>
      <c r="LNW1671" s="1" t="e">
        <f>#REF!</f>
        <v>#REF!</v>
      </c>
      <c r="LNX1671" s="1" t="e">
        <f>#REF!</f>
        <v>#REF!</v>
      </c>
      <c r="LNY1671" s="1" t="e">
        <f>#REF!</f>
        <v>#REF!</v>
      </c>
      <c r="LNZ1671" s="1" t="e">
        <f>#REF!</f>
        <v>#REF!</v>
      </c>
      <c r="LOA1671" s="1" t="e">
        <f>#REF!</f>
        <v>#REF!</v>
      </c>
      <c r="LOB1671" s="1" t="e">
        <f>#REF!</f>
        <v>#REF!</v>
      </c>
      <c r="LOC1671" s="1" t="e">
        <f>#REF!</f>
        <v>#REF!</v>
      </c>
      <c r="LOD1671" s="1" t="e">
        <f>#REF!</f>
        <v>#REF!</v>
      </c>
      <c r="LOE1671" s="1" t="e">
        <f>#REF!</f>
        <v>#REF!</v>
      </c>
      <c r="LOF1671" s="1" t="e">
        <f>#REF!</f>
        <v>#REF!</v>
      </c>
      <c r="LOG1671" s="1" t="e">
        <f>#REF!</f>
        <v>#REF!</v>
      </c>
      <c r="LOH1671" s="1" t="e">
        <f>#REF!</f>
        <v>#REF!</v>
      </c>
      <c r="LOI1671" s="1" t="e">
        <f>#REF!</f>
        <v>#REF!</v>
      </c>
      <c r="LOJ1671" s="1" t="e">
        <f>#REF!</f>
        <v>#REF!</v>
      </c>
      <c r="LOK1671" s="1" t="e">
        <f>#REF!</f>
        <v>#REF!</v>
      </c>
      <c r="LOL1671" s="1" t="e">
        <f>#REF!</f>
        <v>#REF!</v>
      </c>
      <c r="LOM1671" s="1" t="e">
        <f>#REF!</f>
        <v>#REF!</v>
      </c>
      <c r="LON1671" s="1" t="e">
        <f>#REF!</f>
        <v>#REF!</v>
      </c>
      <c r="LOO1671" s="1" t="e">
        <f>#REF!</f>
        <v>#REF!</v>
      </c>
      <c r="LOP1671" s="1" t="e">
        <f>#REF!</f>
        <v>#REF!</v>
      </c>
      <c r="LOQ1671" s="1" t="e">
        <f>#REF!</f>
        <v>#REF!</v>
      </c>
      <c r="LOR1671" s="1" t="e">
        <f>#REF!</f>
        <v>#REF!</v>
      </c>
      <c r="LOS1671" s="1" t="e">
        <f>#REF!</f>
        <v>#REF!</v>
      </c>
      <c r="LOT1671" s="1" t="e">
        <f>#REF!</f>
        <v>#REF!</v>
      </c>
      <c r="LOU1671" s="1" t="e">
        <f>#REF!</f>
        <v>#REF!</v>
      </c>
      <c r="LOV1671" s="1" t="e">
        <f>#REF!</f>
        <v>#REF!</v>
      </c>
      <c r="LOW1671" s="1" t="e">
        <f>#REF!</f>
        <v>#REF!</v>
      </c>
      <c r="LOX1671" s="1" t="e">
        <f>#REF!</f>
        <v>#REF!</v>
      </c>
      <c r="LOY1671" s="1" t="e">
        <f>#REF!</f>
        <v>#REF!</v>
      </c>
      <c r="LOZ1671" s="1" t="e">
        <f>#REF!</f>
        <v>#REF!</v>
      </c>
      <c r="LPA1671" s="1" t="e">
        <f>#REF!</f>
        <v>#REF!</v>
      </c>
      <c r="LPB1671" s="1" t="e">
        <f>#REF!</f>
        <v>#REF!</v>
      </c>
      <c r="LPC1671" s="1" t="e">
        <f>#REF!</f>
        <v>#REF!</v>
      </c>
      <c r="LPD1671" s="1" t="e">
        <f>#REF!</f>
        <v>#REF!</v>
      </c>
      <c r="LPE1671" s="1" t="e">
        <f>#REF!</f>
        <v>#REF!</v>
      </c>
      <c r="LPF1671" s="1" t="e">
        <f>#REF!</f>
        <v>#REF!</v>
      </c>
      <c r="LPG1671" s="1" t="e">
        <f>#REF!</f>
        <v>#REF!</v>
      </c>
      <c r="LPH1671" s="1" t="e">
        <f>#REF!</f>
        <v>#REF!</v>
      </c>
      <c r="LPI1671" s="1" t="e">
        <f>#REF!</f>
        <v>#REF!</v>
      </c>
      <c r="LPJ1671" s="1" t="e">
        <f>#REF!</f>
        <v>#REF!</v>
      </c>
      <c r="LPK1671" s="1" t="e">
        <f>#REF!</f>
        <v>#REF!</v>
      </c>
      <c r="LPL1671" s="1" t="e">
        <f>#REF!</f>
        <v>#REF!</v>
      </c>
      <c r="LPM1671" s="1" t="e">
        <f>#REF!</f>
        <v>#REF!</v>
      </c>
      <c r="LPN1671" s="1" t="e">
        <f>#REF!</f>
        <v>#REF!</v>
      </c>
      <c r="LPO1671" s="1" t="e">
        <f>#REF!</f>
        <v>#REF!</v>
      </c>
      <c r="LPP1671" s="1" t="e">
        <f>#REF!</f>
        <v>#REF!</v>
      </c>
      <c r="LPQ1671" s="1" t="e">
        <f>#REF!</f>
        <v>#REF!</v>
      </c>
      <c r="LPR1671" s="1" t="e">
        <f>#REF!</f>
        <v>#REF!</v>
      </c>
      <c r="LPS1671" s="1" t="e">
        <f>#REF!</f>
        <v>#REF!</v>
      </c>
      <c r="LPT1671" s="1" t="e">
        <f>#REF!</f>
        <v>#REF!</v>
      </c>
      <c r="LPU1671" s="1" t="e">
        <f>#REF!</f>
        <v>#REF!</v>
      </c>
      <c r="LPV1671" s="1" t="e">
        <f>#REF!</f>
        <v>#REF!</v>
      </c>
      <c r="LPW1671" s="1" t="e">
        <f>#REF!</f>
        <v>#REF!</v>
      </c>
      <c r="LPX1671" s="1" t="e">
        <f>#REF!</f>
        <v>#REF!</v>
      </c>
      <c r="LPY1671" s="1" t="e">
        <f>#REF!</f>
        <v>#REF!</v>
      </c>
      <c r="LPZ1671" s="1" t="e">
        <f>#REF!</f>
        <v>#REF!</v>
      </c>
      <c r="LQA1671" s="1" t="e">
        <f>#REF!</f>
        <v>#REF!</v>
      </c>
      <c r="LQB1671" s="1" t="e">
        <f>#REF!</f>
        <v>#REF!</v>
      </c>
      <c r="LQC1671" s="1" t="e">
        <f>#REF!</f>
        <v>#REF!</v>
      </c>
      <c r="LQD1671" s="1" t="e">
        <f>#REF!</f>
        <v>#REF!</v>
      </c>
      <c r="LQE1671" s="1" t="e">
        <f>#REF!</f>
        <v>#REF!</v>
      </c>
      <c r="LQF1671" s="1" t="e">
        <f>#REF!</f>
        <v>#REF!</v>
      </c>
      <c r="LQG1671" s="1" t="e">
        <f>#REF!</f>
        <v>#REF!</v>
      </c>
      <c r="LQH1671" s="1" t="e">
        <f>#REF!</f>
        <v>#REF!</v>
      </c>
      <c r="LQI1671" s="1" t="e">
        <f>#REF!</f>
        <v>#REF!</v>
      </c>
      <c r="LQJ1671" s="1" t="e">
        <f>#REF!</f>
        <v>#REF!</v>
      </c>
      <c r="LQK1671" s="1" t="e">
        <f>#REF!</f>
        <v>#REF!</v>
      </c>
      <c r="LQL1671" s="1" t="e">
        <f>#REF!</f>
        <v>#REF!</v>
      </c>
      <c r="LQM1671" s="1" t="e">
        <f>#REF!</f>
        <v>#REF!</v>
      </c>
      <c r="LQN1671" s="1" t="e">
        <f>#REF!</f>
        <v>#REF!</v>
      </c>
      <c r="LQO1671" s="1" t="e">
        <f>#REF!</f>
        <v>#REF!</v>
      </c>
      <c r="LQP1671" s="1" t="e">
        <f>#REF!</f>
        <v>#REF!</v>
      </c>
      <c r="LQQ1671" s="1" t="e">
        <f>#REF!</f>
        <v>#REF!</v>
      </c>
      <c r="LQR1671" s="1" t="e">
        <f>#REF!</f>
        <v>#REF!</v>
      </c>
      <c r="LQS1671" s="1" t="e">
        <f>#REF!</f>
        <v>#REF!</v>
      </c>
      <c r="LQT1671" s="1" t="e">
        <f>#REF!</f>
        <v>#REF!</v>
      </c>
      <c r="LQU1671" s="1" t="e">
        <f>#REF!</f>
        <v>#REF!</v>
      </c>
      <c r="LQV1671" s="1" t="e">
        <f>#REF!</f>
        <v>#REF!</v>
      </c>
      <c r="LQW1671" s="1" t="e">
        <f>#REF!</f>
        <v>#REF!</v>
      </c>
      <c r="LQX1671" s="1" t="e">
        <f>#REF!</f>
        <v>#REF!</v>
      </c>
      <c r="LQY1671" s="1" t="e">
        <f>#REF!</f>
        <v>#REF!</v>
      </c>
      <c r="LQZ1671" s="1" t="e">
        <f>#REF!</f>
        <v>#REF!</v>
      </c>
      <c r="LRA1671" s="1" t="e">
        <f>#REF!</f>
        <v>#REF!</v>
      </c>
      <c r="LRB1671" s="1" t="e">
        <f>#REF!</f>
        <v>#REF!</v>
      </c>
      <c r="LRC1671" s="1" t="e">
        <f>#REF!</f>
        <v>#REF!</v>
      </c>
      <c r="LRD1671" s="1" t="e">
        <f>#REF!</f>
        <v>#REF!</v>
      </c>
      <c r="LRE1671" s="1" t="e">
        <f>#REF!</f>
        <v>#REF!</v>
      </c>
      <c r="LRF1671" s="1" t="e">
        <f>#REF!</f>
        <v>#REF!</v>
      </c>
      <c r="LRG1671" s="1" t="e">
        <f>#REF!</f>
        <v>#REF!</v>
      </c>
      <c r="LRH1671" s="1" t="e">
        <f>#REF!</f>
        <v>#REF!</v>
      </c>
      <c r="LRI1671" s="1" t="e">
        <f>#REF!</f>
        <v>#REF!</v>
      </c>
      <c r="LRJ1671" s="1" t="e">
        <f>#REF!</f>
        <v>#REF!</v>
      </c>
      <c r="LRK1671" s="1" t="e">
        <f>#REF!</f>
        <v>#REF!</v>
      </c>
      <c r="LRL1671" s="1" t="e">
        <f>#REF!</f>
        <v>#REF!</v>
      </c>
      <c r="LRM1671" s="1" t="e">
        <f>#REF!</f>
        <v>#REF!</v>
      </c>
      <c r="LRN1671" s="1" t="e">
        <f>#REF!</f>
        <v>#REF!</v>
      </c>
      <c r="LRO1671" s="1" t="e">
        <f>#REF!</f>
        <v>#REF!</v>
      </c>
      <c r="LRP1671" s="1" t="e">
        <f>#REF!</f>
        <v>#REF!</v>
      </c>
      <c r="LRQ1671" s="1" t="e">
        <f>#REF!</f>
        <v>#REF!</v>
      </c>
      <c r="LRR1671" s="1" t="e">
        <f>#REF!</f>
        <v>#REF!</v>
      </c>
      <c r="LRS1671" s="1" t="e">
        <f>#REF!</f>
        <v>#REF!</v>
      </c>
      <c r="LRT1671" s="1" t="e">
        <f>#REF!</f>
        <v>#REF!</v>
      </c>
      <c r="LRU1671" s="1" t="e">
        <f>#REF!</f>
        <v>#REF!</v>
      </c>
      <c r="LRV1671" s="1" t="e">
        <f>#REF!</f>
        <v>#REF!</v>
      </c>
      <c r="LRW1671" s="1" t="e">
        <f>#REF!</f>
        <v>#REF!</v>
      </c>
      <c r="LRX1671" s="1" t="e">
        <f>#REF!</f>
        <v>#REF!</v>
      </c>
      <c r="LRY1671" s="1" t="e">
        <f>#REF!</f>
        <v>#REF!</v>
      </c>
      <c r="LRZ1671" s="1" t="e">
        <f>#REF!</f>
        <v>#REF!</v>
      </c>
      <c r="LSA1671" s="1" t="e">
        <f>#REF!</f>
        <v>#REF!</v>
      </c>
      <c r="LSB1671" s="1" t="e">
        <f>#REF!</f>
        <v>#REF!</v>
      </c>
      <c r="LSC1671" s="1" t="e">
        <f>#REF!</f>
        <v>#REF!</v>
      </c>
      <c r="LSD1671" s="1" t="e">
        <f>#REF!</f>
        <v>#REF!</v>
      </c>
      <c r="LSE1671" s="1" t="e">
        <f>#REF!</f>
        <v>#REF!</v>
      </c>
      <c r="LSF1671" s="1" t="e">
        <f>#REF!</f>
        <v>#REF!</v>
      </c>
      <c r="LSG1671" s="1" t="e">
        <f>#REF!</f>
        <v>#REF!</v>
      </c>
      <c r="LSH1671" s="1" t="e">
        <f>#REF!</f>
        <v>#REF!</v>
      </c>
      <c r="LSI1671" s="1" t="e">
        <f>#REF!</f>
        <v>#REF!</v>
      </c>
      <c r="LSJ1671" s="1" t="e">
        <f>#REF!</f>
        <v>#REF!</v>
      </c>
      <c r="LSK1671" s="1" t="e">
        <f>#REF!</f>
        <v>#REF!</v>
      </c>
      <c r="LSL1671" s="1" t="e">
        <f>#REF!</f>
        <v>#REF!</v>
      </c>
      <c r="LSM1671" s="1" t="e">
        <f>#REF!</f>
        <v>#REF!</v>
      </c>
      <c r="LSN1671" s="1" t="e">
        <f>#REF!</f>
        <v>#REF!</v>
      </c>
      <c r="LSO1671" s="1" t="e">
        <f>#REF!</f>
        <v>#REF!</v>
      </c>
      <c r="LSP1671" s="1" t="e">
        <f>#REF!</f>
        <v>#REF!</v>
      </c>
      <c r="LSQ1671" s="1" t="e">
        <f>#REF!</f>
        <v>#REF!</v>
      </c>
      <c r="LSR1671" s="1" t="e">
        <f>#REF!</f>
        <v>#REF!</v>
      </c>
      <c r="LSS1671" s="1" t="e">
        <f>#REF!</f>
        <v>#REF!</v>
      </c>
      <c r="LST1671" s="1" t="e">
        <f>#REF!</f>
        <v>#REF!</v>
      </c>
      <c r="LSU1671" s="1" t="e">
        <f>#REF!</f>
        <v>#REF!</v>
      </c>
      <c r="LSV1671" s="1" t="e">
        <f>#REF!</f>
        <v>#REF!</v>
      </c>
      <c r="LSW1671" s="1" t="e">
        <f>#REF!</f>
        <v>#REF!</v>
      </c>
      <c r="LSX1671" s="1" t="e">
        <f>#REF!</f>
        <v>#REF!</v>
      </c>
      <c r="LSY1671" s="1" t="e">
        <f>#REF!</f>
        <v>#REF!</v>
      </c>
      <c r="LSZ1671" s="1" t="e">
        <f>#REF!</f>
        <v>#REF!</v>
      </c>
      <c r="LTA1671" s="1" t="e">
        <f>#REF!</f>
        <v>#REF!</v>
      </c>
      <c r="LTB1671" s="1" t="e">
        <f>#REF!</f>
        <v>#REF!</v>
      </c>
      <c r="LTC1671" s="1" t="e">
        <f>#REF!</f>
        <v>#REF!</v>
      </c>
      <c r="LTD1671" s="1" t="e">
        <f>#REF!</f>
        <v>#REF!</v>
      </c>
      <c r="LTE1671" s="1" t="e">
        <f>#REF!</f>
        <v>#REF!</v>
      </c>
      <c r="LTF1671" s="1" t="e">
        <f>#REF!</f>
        <v>#REF!</v>
      </c>
      <c r="LTG1671" s="1" t="e">
        <f>#REF!</f>
        <v>#REF!</v>
      </c>
      <c r="LTH1671" s="1" t="e">
        <f>#REF!</f>
        <v>#REF!</v>
      </c>
      <c r="LTI1671" s="1" t="e">
        <f>#REF!</f>
        <v>#REF!</v>
      </c>
      <c r="LTJ1671" s="1" t="e">
        <f>#REF!</f>
        <v>#REF!</v>
      </c>
      <c r="LTK1671" s="1" t="e">
        <f>#REF!</f>
        <v>#REF!</v>
      </c>
      <c r="LTL1671" s="1" t="e">
        <f>#REF!</f>
        <v>#REF!</v>
      </c>
      <c r="LTM1671" s="1" t="e">
        <f>#REF!</f>
        <v>#REF!</v>
      </c>
      <c r="LTN1671" s="1" t="e">
        <f>#REF!</f>
        <v>#REF!</v>
      </c>
      <c r="LTO1671" s="1" t="e">
        <f>#REF!</f>
        <v>#REF!</v>
      </c>
      <c r="LTP1671" s="1" t="e">
        <f>#REF!</f>
        <v>#REF!</v>
      </c>
      <c r="LTQ1671" s="1" t="e">
        <f>#REF!</f>
        <v>#REF!</v>
      </c>
      <c r="LTR1671" s="1" t="e">
        <f>#REF!</f>
        <v>#REF!</v>
      </c>
      <c r="LTS1671" s="1" t="e">
        <f>#REF!</f>
        <v>#REF!</v>
      </c>
      <c r="LTT1671" s="1" t="e">
        <f>#REF!</f>
        <v>#REF!</v>
      </c>
      <c r="LTU1671" s="1" t="e">
        <f>#REF!</f>
        <v>#REF!</v>
      </c>
      <c r="LTV1671" s="1" t="e">
        <f>#REF!</f>
        <v>#REF!</v>
      </c>
      <c r="LTW1671" s="1" t="e">
        <f>#REF!</f>
        <v>#REF!</v>
      </c>
      <c r="LTX1671" s="1" t="e">
        <f>#REF!</f>
        <v>#REF!</v>
      </c>
      <c r="LTY1671" s="1" t="e">
        <f>#REF!</f>
        <v>#REF!</v>
      </c>
      <c r="LTZ1671" s="1" t="e">
        <f>#REF!</f>
        <v>#REF!</v>
      </c>
      <c r="LUA1671" s="1" t="e">
        <f>#REF!</f>
        <v>#REF!</v>
      </c>
      <c r="LUB1671" s="1" t="e">
        <f>#REF!</f>
        <v>#REF!</v>
      </c>
      <c r="LUC1671" s="1" t="e">
        <f>#REF!</f>
        <v>#REF!</v>
      </c>
      <c r="LUD1671" s="1" t="e">
        <f>#REF!</f>
        <v>#REF!</v>
      </c>
      <c r="LUE1671" s="1" t="e">
        <f>#REF!</f>
        <v>#REF!</v>
      </c>
      <c r="LUF1671" s="1" t="e">
        <f>#REF!</f>
        <v>#REF!</v>
      </c>
      <c r="LUG1671" s="1" t="e">
        <f>#REF!</f>
        <v>#REF!</v>
      </c>
      <c r="LUH1671" s="1" t="e">
        <f>#REF!</f>
        <v>#REF!</v>
      </c>
      <c r="LUI1671" s="1" t="e">
        <f>#REF!</f>
        <v>#REF!</v>
      </c>
      <c r="LUJ1671" s="1" t="e">
        <f>#REF!</f>
        <v>#REF!</v>
      </c>
      <c r="LUK1671" s="1" t="e">
        <f>#REF!</f>
        <v>#REF!</v>
      </c>
      <c r="LUL1671" s="1" t="e">
        <f>#REF!</f>
        <v>#REF!</v>
      </c>
      <c r="LUM1671" s="1" t="e">
        <f>#REF!</f>
        <v>#REF!</v>
      </c>
      <c r="LUN1671" s="1" t="e">
        <f>#REF!</f>
        <v>#REF!</v>
      </c>
      <c r="LUO1671" s="1" t="e">
        <f>#REF!</f>
        <v>#REF!</v>
      </c>
      <c r="LUP1671" s="1" t="e">
        <f>#REF!</f>
        <v>#REF!</v>
      </c>
      <c r="LUQ1671" s="1" t="e">
        <f>#REF!</f>
        <v>#REF!</v>
      </c>
      <c r="LUR1671" s="1" t="e">
        <f>#REF!</f>
        <v>#REF!</v>
      </c>
      <c r="LUS1671" s="1" t="e">
        <f>#REF!</f>
        <v>#REF!</v>
      </c>
      <c r="LUT1671" s="1" t="e">
        <f>#REF!</f>
        <v>#REF!</v>
      </c>
      <c r="LUU1671" s="1" t="e">
        <f>#REF!</f>
        <v>#REF!</v>
      </c>
      <c r="LUV1671" s="1" t="e">
        <f>#REF!</f>
        <v>#REF!</v>
      </c>
      <c r="LUW1671" s="1" t="e">
        <f>#REF!</f>
        <v>#REF!</v>
      </c>
      <c r="LUX1671" s="1" t="e">
        <f>#REF!</f>
        <v>#REF!</v>
      </c>
      <c r="LUY1671" s="1" t="e">
        <f>#REF!</f>
        <v>#REF!</v>
      </c>
      <c r="LUZ1671" s="1" t="e">
        <f>#REF!</f>
        <v>#REF!</v>
      </c>
      <c r="LVA1671" s="1" t="e">
        <f>#REF!</f>
        <v>#REF!</v>
      </c>
      <c r="LVB1671" s="1" t="e">
        <f>#REF!</f>
        <v>#REF!</v>
      </c>
      <c r="LVC1671" s="1" t="e">
        <f>#REF!</f>
        <v>#REF!</v>
      </c>
      <c r="LVD1671" s="1" t="e">
        <f>#REF!</f>
        <v>#REF!</v>
      </c>
      <c r="LVE1671" s="1" t="e">
        <f>#REF!</f>
        <v>#REF!</v>
      </c>
      <c r="LVF1671" s="1" t="e">
        <f>#REF!</f>
        <v>#REF!</v>
      </c>
      <c r="LVG1671" s="1" t="e">
        <f>#REF!</f>
        <v>#REF!</v>
      </c>
      <c r="LVH1671" s="1" t="e">
        <f>#REF!</f>
        <v>#REF!</v>
      </c>
      <c r="LVI1671" s="1" t="e">
        <f>#REF!</f>
        <v>#REF!</v>
      </c>
      <c r="LVJ1671" s="1" t="e">
        <f>#REF!</f>
        <v>#REF!</v>
      </c>
      <c r="LVK1671" s="1" t="e">
        <f>#REF!</f>
        <v>#REF!</v>
      </c>
      <c r="LVL1671" s="1" t="e">
        <f>#REF!</f>
        <v>#REF!</v>
      </c>
      <c r="LVM1671" s="1" t="e">
        <f>#REF!</f>
        <v>#REF!</v>
      </c>
      <c r="LVN1671" s="1" t="e">
        <f>#REF!</f>
        <v>#REF!</v>
      </c>
      <c r="LVO1671" s="1" t="e">
        <f>#REF!</f>
        <v>#REF!</v>
      </c>
      <c r="LVP1671" s="1" t="e">
        <f>#REF!</f>
        <v>#REF!</v>
      </c>
      <c r="LVQ1671" s="1" t="e">
        <f>#REF!</f>
        <v>#REF!</v>
      </c>
      <c r="LVR1671" s="1" t="e">
        <f>#REF!</f>
        <v>#REF!</v>
      </c>
      <c r="LVS1671" s="1" t="e">
        <f>#REF!</f>
        <v>#REF!</v>
      </c>
      <c r="LVT1671" s="1" t="e">
        <f>#REF!</f>
        <v>#REF!</v>
      </c>
      <c r="LVU1671" s="1" t="e">
        <f>#REF!</f>
        <v>#REF!</v>
      </c>
      <c r="LVV1671" s="1" t="e">
        <f>#REF!</f>
        <v>#REF!</v>
      </c>
      <c r="LVW1671" s="1" t="e">
        <f>#REF!</f>
        <v>#REF!</v>
      </c>
      <c r="LVX1671" s="1" t="e">
        <f>#REF!</f>
        <v>#REF!</v>
      </c>
      <c r="LVY1671" s="1" t="e">
        <f>#REF!</f>
        <v>#REF!</v>
      </c>
      <c r="LVZ1671" s="1" t="e">
        <f>#REF!</f>
        <v>#REF!</v>
      </c>
      <c r="LWA1671" s="1" t="e">
        <f>#REF!</f>
        <v>#REF!</v>
      </c>
      <c r="LWB1671" s="1" t="e">
        <f>#REF!</f>
        <v>#REF!</v>
      </c>
      <c r="LWC1671" s="1" t="e">
        <f>#REF!</f>
        <v>#REF!</v>
      </c>
      <c r="LWD1671" s="1" t="e">
        <f>#REF!</f>
        <v>#REF!</v>
      </c>
      <c r="LWE1671" s="1" t="e">
        <f>#REF!</f>
        <v>#REF!</v>
      </c>
      <c r="LWF1671" s="1" t="e">
        <f>#REF!</f>
        <v>#REF!</v>
      </c>
      <c r="LWG1671" s="1" t="e">
        <f>#REF!</f>
        <v>#REF!</v>
      </c>
      <c r="LWH1671" s="1" t="e">
        <f>#REF!</f>
        <v>#REF!</v>
      </c>
      <c r="LWI1671" s="1" t="e">
        <f>#REF!</f>
        <v>#REF!</v>
      </c>
      <c r="LWJ1671" s="1" t="e">
        <f>#REF!</f>
        <v>#REF!</v>
      </c>
      <c r="LWK1671" s="1" t="e">
        <f>#REF!</f>
        <v>#REF!</v>
      </c>
      <c r="LWL1671" s="1" t="e">
        <f>#REF!</f>
        <v>#REF!</v>
      </c>
      <c r="LWM1671" s="1" t="e">
        <f>#REF!</f>
        <v>#REF!</v>
      </c>
      <c r="LWN1671" s="1" t="e">
        <f>#REF!</f>
        <v>#REF!</v>
      </c>
      <c r="LWO1671" s="1" t="e">
        <f>#REF!</f>
        <v>#REF!</v>
      </c>
      <c r="LWP1671" s="1" t="e">
        <f>#REF!</f>
        <v>#REF!</v>
      </c>
      <c r="LWQ1671" s="1" t="e">
        <f>#REF!</f>
        <v>#REF!</v>
      </c>
      <c r="LWR1671" s="1" t="e">
        <f>#REF!</f>
        <v>#REF!</v>
      </c>
      <c r="LWS1671" s="1" t="e">
        <f>#REF!</f>
        <v>#REF!</v>
      </c>
      <c r="LWT1671" s="1" t="e">
        <f>#REF!</f>
        <v>#REF!</v>
      </c>
      <c r="LWU1671" s="1" t="e">
        <f>#REF!</f>
        <v>#REF!</v>
      </c>
      <c r="LWV1671" s="1" t="e">
        <f>#REF!</f>
        <v>#REF!</v>
      </c>
      <c r="LWW1671" s="1" t="e">
        <f>#REF!</f>
        <v>#REF!</v>
      </c>
      <c r="LWX1671" s="1" t="e">
        <f>#REF!</f>
        <v>#REF!</v>
      </c>
      <c r="LWY1671" s="1" t="e">
        <f>#REF!</f>
        <v>#REF!</v>
      </c>
      <c r="LWZ1671" s="1" t="e">
        <f>#REF!</f>
        <v>#REF!</v>
      </c>
      <c r="LXA1671" s="1" t="e">
        <f>#REF!</f>
        <v>#REF!</v>
      </c>
      <c r="LXB1671" s="1" t="e">
        <f>#REF!</f>
        <v>#REF!</v>
      </c>
      <c r="LXC1671" s="1" t="e">
        <f>#REF!</f>
        <v>#REF!</v>
      </c>
      <c r="LXD1671" s="1" t="e">
        <f>#REF!</f>
        <v>#REF!</v>
      </c>
      <c r="LXE1671" s="1" t="e">
        <f>#REF!</f>
        <v>#REF!</v>
      </c>
      <c r="LXF1671" s="1" t="e">
        <f>#REF!</f>
        <v>#REF!</v>
      </c>
      <c r="LXG1671" s="1" t="e">
        <f>#REF!</f>
        <v>#REF!</v>
      </c>
      <c r="LXH1671" s="1" t="e">
        <f>#REF!</f>
        <v>#REF!</v>
      </c>
      <c r="LXI1671" s="1" t="e">
        <f>#REF!</f>
        <v>#REF!</v>
      </c>
      <c r="LXJ1671" s="1" t="e">
        <f>#REF!</f>
        <v>#REF!</v>
      </c>
      <c r="LXK1671" s="1" t="e">
        <f>#REF!</f>
        <v>#REF!</v>
      </c>
      <c r="LXL1671" s="1" t="e">
        <f>#REF!</f>
        <v>#REF!</v>
      </c>
      <c r="LXM1671" s="1" t="e">
        <f>#REF!</f>
        <v>#REF!</v>
      </c>
      <c r="LXN1671" s="1" t="e">
        <f>#REF!</f>
        <v>#REF!</v>
      </c>
      <c r="LXO1671" s="1" t="e">
        <f>#REF!</f>
        <v>#REF!</v>
      </c>
      <c r="LXP1671" s="1" t="e">
        <f>#REF!</f>
        <v>#REF!</v>
      </c>
      <c r="LXQ1671" s="1" t="e">
        <f>#REF!</f>
        <v>#REF!</v>
      </c>
      <c r="LXR1671" s="1" t="e">
        <f>#REF!</f>
        <v>#REF!</v>
      </c>
      <c r="LXS1671" s="1" t="e">
        <f>#REF!</f>
        <v>#REF!</v>
      </c>
      <c r="LXT1671" s="1" t="e">
        <f>#REF!</f>
        <v>#REF!</v>
      </c>
      <c r="LXU1671" s="1" t="e">
        <f>#REF!</f>
        <v>#REF!</v>
      </c>
      <c r="LXV1671" s="1" t="e">
        <f>#REF!</f>
        <v>#REF!</v>
      </c>
      <c r="LXW1671" s="1" t="e">
        <f>#REF!</f>
        <v>#REF!</v>
      </c>
      <c r="LXX1671" s="1" t="e">
        <f>#REF!</f>
        <v>#REF!</v>
      </c>
      <c r="LXY1671" s="1" t="e">
        <f>#REF!</f>
        <v>#REF!</v>
      </c>
      <c r="LXZ1671" s="1" t="e">
        <f>#REF!</f>
        <v>#REF!</v>
      </c>
      <c r="LYA1671" s="1" t="e">
        <f>#REF!</f>
        <v>#REF!</v>
      </c>
      <c r="LYB1671" s="1" t="e">
        <f>#REF!</f>
        <v>#REF!</v>
      </c>
      <c r="LYC1671" s="1" t="e">
        <f>#REF!</f>
        <v>#REF!</v>
      </c>
      <c r="LYD1671" s="1" t="e">
        <f>#REF!</f>
        <v>#REF!</v>
      </c>
      <c r="LYE1671" s="1" t="e">
        <f>#REF!</f>
        <v>#REF!</v>
      </c>
      <c r="LYF1671" s="1" t="e">
        <f>#REF!</f>
        <v>#REF!</v>
      </c>
      <c r="LYG1671" s="1" t="e">
        <f>#REF!</f>
        <v>#REF!</v>
      </c>
      <c r="LYH1671" s="1" t="e">
        <f>#REF!</f>
        <v>#REF!</v>
      </c>
      <c r="LYI1671" s="1" t="e">
        <f>#REF!</f>
        <v>#REF!</v>
      </c>
      <c r="LYJ1671" s="1" t="e">
        <f>#REF!</f>
        <v>#REF!</v>
      </c>
      <c r="LYK1671" s="1" t="e">
        <f>#REF!</f>
        <v>#REF!</v>
      </c>
      <c r="LYL1671" s="1" t="e">
        <f>#REF!</f>
        <v>#REF!</v>
      </c>
      <c r="LYM1671" s="1" t="e">
        <f>#REF!</f>
        <v>#REF!</v>
      </c>
      <c r="LYN1671" s="1" t="e">
        <f>#REF!</f>
        <v>#REF!</v>
      </c>
      <c r="LYO1671" s="1" t="e">
        <f>#REF!</f>
        <v>#REF!</v>
      </c>
      <c r="LYP1671" s="1" t="e">
        <f>#REF!</f>
        <v>#REF!</v>
      </c>
      <c r="LYQ1671" s="1" t="e">
        <f>#REF!</f>
        <v>#REF!</v>
      </c>
      <c r="LYR1671" s="1" t="e">
        <f>#REF!</f>
        <v>#REF!</v>
      </c>
      <c r="LYS1671" s="1" t="e">
        <f>#REF!</f>
        <v>#REF!</v>
      </c>
      <c r="LYT1671" s="1" t="e">
        <f>#REF!</f>
        <v>#REF!</v>
      </c>
      <c r="LYU1671" s="1" t="e">
        <f>#REF!</f>
        <v>#REF!</v>
      </c>
      <c r="LYV1671" s="1" t="e">
        <f>#REF!</f>
        <v>#REF!</v>
      </c>
      <c r="LYW1671" s="1" t="e">
        <f>#REF!</f>
        <v>#REF!</v>
      </c>
      <c r="LYX1671" s="1" t="e">
        <f>#REF!</f>
        <v>#REF!</v>
      </c>
      <c r="LYY1671" s="1" t="e">
        <f>#REF!</f>
        <v>#REF!</v>
      </c>
      <c r="LYZ1671" s="1" t="e">
        <f>#REF!</f>
        <v>#REF!</v>
      </c>
      <c r="LZA1671" s="1" t="e">
        <f>#REF!</f>
        <v>#REF!</v>
      </c>
      <c r="LZB1671" s="1" t="e">
        <f>#REF!</f>
        <v>#REF!</v>
      </c>
      <c r="LZC1671" s="1" t="e">
        <f>#REF!</f>
        <v>#REF!</v>
      </c>
      <c r="LZD1671" s="1" t="e">
        <f>#REF!</f>
        <v>#REF!</v>
      </c>
      <c r="LZE1671" s="1" t="e">
        <f>#REF!</f>
        <v>#REF!</v>
      </c>
      <c r="LZF1671" s="1" t="e">
        <f>#REF!</f>
        <v>#REF!</v>
      </c>
      <c r="LZG1671" s="1" t="e">
        <f>#REF!</f>
        <v>#REF!</v>
      </c>
      <c r="LZH1671" s="1" t="e">
        <f>#REF!</f>
        <v>#REF!</v>
      </c>
      <c r="LZI1671" s="1" t="e">
        <f>#REF!</f>
        <v>#REF!</v>
      </c>
      <c r="LZJ1671" s="1" t="e">
        <f>#REF!</f>
        <v>#REF!</v>
      </c>
      <c r="LZK1671" s="1" t="e">
        <f>#REF!</f>
        <v>#REF!</v>
      </c>
      <c r="LZL1671" s="1" t="e">
        <f>#REF!</f>
        <v>#REF!</v>
      </c>
      <c r="LZM1671" s="1" t="e">
        <f>#REF!</f>
        <v>#REF!</v>
      </c>
      <c r="LZN1671" s="1" t="e">
        <f>#REF!</f>
        <v>#REF!</v>
      </c>
      <c r="LZO1671" s="1" t="e">
        <f>#REF!</f>
        <v>#REF!</v>
      </c>
      <c r="LZP1671" s="1" t="e">
        <f>#REF!</f>
        <v>#REF!</v>
      </c>
      <c r="LZQ1671" s="1" t="e">
        <f>#REF!</f>
        <v>#REF!</v>
      </c>
      <c r="LZR1671" s="1" t="e">
        <f>#REF!</f>
        <v>#REF!</v>
      </c>
      <c r="LZS1671" s="1" t="e">
        <f>#REF!</f>
        <v>#REF!</v>
      </c>
      <c r="LZT1671" s="1" t="e">
        <f>#REF!</f>
        <v>#REF!</v>
      </c>
      <c r="LZU1671" s="1" t="e">
        <f>#REF!</f>
        <v>#REF!</v>
      </c>
      <c r="LZV1671" s="1" t="e">
        <f>#REF!</f>
        <v>#REF!</v>
      </c>
      <c r="LZW1671" s="1" t="e">
        <f>#REF!</f>
        <v>#REF!</v>
      </c>
      <c r="LZX1671" s="1" t="e">
        <f>#REF!</f>
        <v>#REF!</v>
      </c>
      <c r="LZY1671" s="1" t="e">
        <f>#REF!</f>
        <v>#REF!</v>
      </c>
      <c r="LZZ1671" s="1" t="e">
        <f>#REF!</f>
        <v>#REF!</v>
      </c>
      <c r="MAA1671" s="1" t="e">
        <f>#REF!</f>
        <v>#REF!</v>
      </c>
      <c r="MAB1671" s="1" t="e">
        <f>#REF!</f>
        <v>#REF!</v>
      </c>
      <c r="MAC1671" s="1" t="e">
        <f>#REF!</f>
        <v>#REF!</v>
      </c>
      <c r="MAD1671" s="1" t="e">
        <f>#REF!</f>
        <v>#REF!</v>
      </c>
      <c r="MAE1671" s="1" t="e">
        <f>#REF!</f>
        <v>#REF!</v>
      </c>
      <c r="MAF1671" s="1" t="e">
        <f>#REF!</f>
        <v>#REF!</v>
      </c>
      <c r="MAG1671" s="1" t="e">
        <f>#REF!</f>
        <v>#REF!</v>
      </c>
      <c r="MAH1671" s="1" t="e">
        <f>#REF!</f>
        <v>#REF!</v>
      </c>
      <c r="MAI1671" s="1" t="e">
        <f>#REF!</f>
        <v>#REF!</v>
      </c>
      <c r="MAJ1671" s="1" t="e">
        <f>#REF!</f>
        <v>#REF!</v>
      </c>
      <c r="MAK1671" s="1" t="e">
        <f>#REF!</f>
        <v>#REF!</v>
      </c>
      <c r="MAL1671" s="1" t="e">
        <f>#REF!</f>
        <v>#REF!</v>
      </c>
      <c r="MAM1671" s="1" t="e">
        <f>#REF!</f>
        <v>#REF!</v>
      </c>
      <c r="MAN1671" s="1" t="e">
        <f>#REF!</f>
        <v>#REF!</v>
      </c>
      <c r="MAO1671" s="1" t="e">
        <f>#REF!</f>
        <v>#REF!</v>
      </c>
      <c r="MAP1671" s="1" t="e">
        <f>#REF!</f>
        <v>#REF!</v>
      </c>
      <c r="MAQ1671" s="1" t="e">
        <f>#REF!</f>
        <v>#REF!</v>
      </c>
      <c r="MAR1671" s="1" t="e">
        <f>#REF!</f>
        <v>#REF!</v>
      </c>
      <c r="MAS1671" s="1" t="e">
        <f>#REF!</f>
        <v>#REF!</v>
      </c>
      <c r="MAT1671" s="1" t="e">
        <f>#REF!</f>
        <v>#REF!</v>
      </c>
      <c r="MAU1671" s="1" t="e">
        <f>#REF!</f>
        <v>#REF!</v>
      </c>
      <c r="MAV1671" s="1" t="e">
        <f>#REF!</f>
        <v>#REF!</v>
      </c>
      <c r="MAW1671" s="1" t="e">
        <f>#REF!</f>
        <v>#REF!</v>
      </c>
      <c r="MAX1671" s="1" t="e">
        <f>#REF!</f>
        <v>#REF!</v>
      </c>
      <c r="MAY1671" s="1" t="e">
        <f>#REF!</f>
        <v>#REF!</v>
      </c>
      <c r="MAZ1671" s="1" t="e">
        <f>#REF!</f>
        <v>#REF!</v>
      </c>
      <c r="MBA1671" s="1" t="e">
        <f>#REF!</f>
        <v>#REF!</v>
      </c>
      <c r="MBB1671" s="1" t="e">
        <f>#REF!</f>
        <v>#REF!</v>
      </c>
      <c r="MBC1671" s="1" t="e">
        <f>#REF!</f>
        <v>#REF!</v>
      </c>
      <c r="MBD1671" s="1" t="e">
        <f>#REF!</f>
        <v>#REF!</v>
      </c>
      <c r="MBE1671" s="1" t="e">
        <f>#REF!</f>
        <v>#REF!</v>
      </c>
      <c r="MBF1671" s="1" t="e">
        <f>#REF!</f>
        <v>#REF!</v>
      </c>
      <c r="MBG1671" s="1" t="e">
        <f>#REF!</f>
        <v>#REF!</v>
      </c>
      <c r="MBH1671" s="1" t="e">
        <f>#REF!</f>
        <v>#REF!</v>
      </c>
      <c r="MBI1671" s="1" t="e">
        <f>#REF!</f>
        <v>#REF!</v>
      </c>
      <c r="MBJ1671" s="1" t="e">
        <f>#REF!</f>
        <v>#REF!</v>
      </c>
      <c r="MBK1671" s="1" t="e">
        <f>#REF!</f>
        <v>#REF!</v>
      </c>
      <c r="MBL1671" s="1" t="e">
        <f>#REF!</f>
        <v>#REF!</v>
      </c>
      <c r="MBM1671" s="1" t="e">
        <f>#REF!</f>
        <v>#REF!</v>
      </c>
      <c r="MBN1671" s="1" t="e">
        <f>#REF!</f>
        <v>#REF!</v>
      </c>
      <c r="MBO1671" s="1" t="e">
        <f>#REF!</f>
        <v>#REF!</v>
      </c>
      <c r="MBP1671" s="1" t="e">
        <f>#REF!</f>
        <v>#REF!</v>
      </c>
      <c r="MBQ1671" s="1" t="e">
        <f>#REF!</f>
        <v>#REF!</v>
      </c>
      <c r="MBR1671" s="1" t="e">
        <f>#REF!</f>
        <v>#REF!</v>
      </c>
      <c r="MBS1671" s="1" t="e">
        <f>#REF!</f>
        <v>#REF!</v>
      </c>
      <c r="MBT1671" s="1" t="e">
        <f>#REF!</f>
        <v>#REF!</v>
      </c>
      <c r="MBU1671" s="1" t="e">
        <f>#REF!</f>
        <v>#REF!</v>
      </c>
      <c r="MBV1671" s="1" t="e">
        <f>#REF!</f>
        <v>#REF!</v>
      </c>
      <c r="MBW1671" s="1" t="e">
        <f>#REF!</f>
        <v>#REF!</v>
      </c>
      <c r="MBX1671" s="1" t="e">
        <f>#REF!</f>
        <v>#REF!</v>
      </c>
      <c r="MBY1671" s="1" t="e">
        <f>#REF!</f>
        <v>#REF!</v>
      </c>
      <c r="MBZ1671" s="1" t="e">
        <f>#REF!</f>
        <v>#REF!</v>
      </c>
      <c r="MCA1671" s="1" t="e">
        <f>#REF!</f>
        <v>#REF!</v>
      </c>
      <c r="MCB1671" s="1" t="e">
        <f>#REF!</f>
        <v>#REF!</v>
      </c>
      <c r="MCC1671" s="1" t="e">
        <f>#REF!</f>
        <v>#REF!</v>
      </c>
      <c r="MCD1671" s="1" t="e">
        <f>#REF!</f>
        <v>#REF!</v>
      </c>
      <c r="MCE1671" s="1" t="e">
        <f>#REF!</f>
        <v>#REF!</v>
      </c>
      <c r="MCF1671" s="1" t="e">
        <f>#REF!</f>
        <v>#REF!</v>
      </c>
      <c r="MCG1671" s="1" t="e">
        <f>#REF!</f>
        <v>#REF!</v>
      </c>
      <c r="MCH1671" s="1" t="e">
        <f>#REF!</f>
        <v>#REF!</v>
      </c>
      <c r="MCI1671" s="1" t="e">
        <f>#REF!</f>
        <v>#REF!</v>
      </c>
      <c r="MCJ1671" s="1" t="e">
        <f>#REF!</f>
        <v>#REF!</v>
      </c>
      <c r="MCK1671" s="1" t="e">
        <f>#REF!</f>
        <v>#REF!</v>
      </c>
      <c r="MCL1671" s="1" t="e">
        <f>#REF!</f>
        <v>#REF!</v>
      </c>
      <c r="MCM1671" s="1" t="e">
        <f>#REF!</f>
        <v>#REF!</v>
      </c>
      <c r="MCN1671" s="1" t="e">
        <f>#REF!</f>
        <v>#REF!</v>
      </c>
      <c r="MCO1671" s="1" t="e">
        <f>#REF!</f>
        <v>#REF!</v>
      </c>
      <c r="MCP1671" s="1" t="e">
        <f>#REF!</f>
        <v>#REF!</v>
      </c>
      <c r="MCQ1671" s="1" t="e">
        <f>#REF!</f>
        <v>#REF!</v>
      </c>
      <c r="MCR1671" s="1" t="e">
        <f>#REF!</f>
        <v>#REF!</v>
      </c>
      <c r="MCS1671" s="1" t="e">
        <f>#REF!</f>
        <v>#REF!</v>
      </c>
      <c r="MCT1671" s="1" t="e">
        <f>#REF!</f>
        <v>#REF!</v>
      </c>
      <c r="MCU1671" s="1" t="e">
        <f>#REF!</f>
        <v>#REF!</v>
      </c>
      <c r="MCV1671" s="1" t="e">
        <f>#REF!</f>
        <v>#REF!</v>
      </c>
      <c r="MCW1671" s="1" t="e">
        <f>#REF!</f>
        <v>#REF!</v>
      </c>
      <c r="MCX1671" s="1" t="e">
        <f>#REF!</f>
        <v>#REF!</v>
      </c>
      <c r="MCY1671" s="1" t="e">
        <f>#REF!</f>
        <v>#REF!</v>
      </c>
      <c r="MCZ1671" s="1" t="e">
        <f>#REF!</f>
        <v>#REF!</v>
      </c>
      <c r="MDA1671" s="1" t="e">
        <f>#REF!</f>
        <v>#REF!</v>
      </c>
      <c r="MDB1671" s="1" t="e">
        <f>#REF!</f>
        <v>#REF!</v>
      </c>
      <c r="MDC1671" s="1" t="e">
        <f>#REF!</f>
        <v>#REF!</v>
      </c>
      <c r="MDD1671" s="1" t="e">
        <f>#REF!</f>
        <v>#REF!</v>
      </c>
      <c r="MDE1671" s="1" t="e">
        <f>#REF!</f>
        <v>#REF!</v>
      </c>
      <c r="MDF1671" s="1" t="e">
        <f>#REF!</f>
        <v>#REF!</v>
      </c>
      <c r="MDG1671" s="1" t="e">
        <f>#REF!</f>
        <v>#REF!</v>
      </c>
      <c r="MDH1671" s="1" t="e">
        <f>#REF!</f>
        <v>#REF!</v>
      </c>
      <c r="MDI1671" s="1" t="e">
        <f>#REF!</f>
        <v>#REF!</v>
      </c>
      <c r="MDJ1671" s="1" t="e">
        <f>#REF!</f>
        <v>#REF!</v>
      </c>
      <c r="MDK1671" s="1" t="e">
        <f>#REF!</f>
        <v>#REF!</v>
      </c>
      <c r="MDL1671" s="1" t="e">
        <f>#REF!</f>
        <v>#REF!</v>
      </c>
      <c r="MDM1671" s="1" t="e">
        <f>#REF!</f>
        <v>#REF!</v>
      </c>
      <c r="MDN1671" s="1" t="e">
        <f>#REF!</f>
        <v>#REF!</v>
      </c>
      <c r="MDO1671" s="1" t="e">
        <f>#REF!</f>
        <v>#REF!</v>
      </c>
      <c r="MDP1671" s="1" t="e">
        <f>#REF!</f>
        <v>#REF!</v>
      </c>
      <c r="MDQ1671" s="1" t="e">
        <f>#REF!</f>
        <v>#REF!</v>
      </c>
      <c r="MDR1671" s="1" t="e">
        <f>#REF!</f>
        <v>#REF!</v>
      </c>
      <c r="MDS1671" s="1" t="e">
        <f>#REF!</f>
        <v>#REF!</v>
      </c>
      <c r="MDT1671" s="1" t="e">
        <f>#REF!</f>
        <v>#REF!</v>
      </c>
      <c r="MDU1671" s="1" t="e">
        <f>#REF!</f>
        <v>#REF!</v>
      </c>
      <c r="MDV1671" s="1" t="e">
        <f>#REF!</f>
        <v>#REF!</v>
      </c>
      <c r="MDW1671" s="1" t="e">
        <f>#REF!</f>
        <v>#REF!</v>
      </c>
      <c r="MDX1671" s="1" t="e">
        <f>#REF!</f>
        <v>#REF!</v>
      </c>
      <c r="MDY1671" s="1" t="e">
        <f>#REF!</f>
        <v>#REF!</v>
      </c>
      <c r="MDZ1671" s="1" t="e">
        <f>#REF!</f>
        <v>#REF!</v>
      </c>
      <c r="MEA1671" s="1" t="e">
        <f>#REF!</f>
        <v>#REF!</v>
      </c>
      <c r="MEB1671" s="1" t="e">
        <f>#REF!</f>
        <v>#REF!</v>
      </c>
      <c r="MEC1671" s="1" t="e">
        <f>#REF!</f>
        <v>#REF!</v>
      </c>
      <c r="MED1671" s="1" t="e">
        <f>#REF!</f>
        <v>#REF!</v>
      </c>
      <c r="MEE1671" s="1" t="e">
        <f>#REF!</f>
        <v>#REF!</v>
      </c>
      <c r="MEF1671" s="1" t="e">
        <f>#REF!</f>
        <v>#REF!</v>
      </c>
      <c r="MEG1671" s="1" t="e">
        <f>#REF!</f>
        <v>#REF!</v>
      </c>
      <c r="MEH1671" s="1" t="e">
        <f>#REF!</f>
        <v>#REF!</v>
      </c>
      <c r="MEI1671" s="1" t="e">
        <f>#REF!</f>
        <v>#REF!</v>
      </c>
      <c r="MEJ1671" s="1" t="e">
        <f>#REF!</f>
        <v>#REF!</v>
      </c>
      <c r="MEK1671" s="1" t="e">
        <f>#REF!</f>
        <v>#REF!</v>
      </c>
      <c r="MEL1671" s="1" t="e">
        <f>#REF!</f>
        <v>#REF!</v>
      </c>
      <c r="MEM1671" s="1" t="e">
        <f>#REF!</f>
        <v>#REF!</v>
      </c>
      <c r="MEN1671" s="1" t="e">
        <f>#REF!</f>
        <v>#REF!</v>
      </c>
      <c r="MEO1671" s="1" t="e">
        <f>#REF!</f>
        <v>#REF!</v>
      </c>
      <c r="MEP1671" s="1" t="e">
        <f>#REF!</f>
        <v>#REF!</v>
      </c>
      <c r="MEQ1671" s="1" t="e">
        <f>#REF!</f>
        <v>#REF!</v>
      </c>
      <c r="MER1671" s="1" t="e">
        <f>#REF!</f>
        <v>#REF!</v>
      </c>
      <c r="MES1671" s="1" t="e">
        <f>#REF!</f>
        <v>#REF!</v>
      </c>
      <c r="MET1671" s="1" t="e">
        <f>#REF!</f>
        <v>#REF!</v>
      </c>
      <c r="MEU1671" s="1" t="e">
        <f>#REF!</f>
        <v>#REF!</v>
      </c>
      <c r="MEV1671" s="1" t="e">
        <f>#REF!</f>
        <v>#REF!</v>
      </c>
      <c r="MEW1671" s="1" t="e">
        <f>#REF!</f>
        <v>#REF!</v>
      </c>
      <c r="MEX1671" s="1" t="e">
        <f>#REF!</f>
        <v>#REF!</v>
      </c>
      <c r="MEY1671" s="1" t="e">
        <f>#REF!</f>
        <v>#REF!</v>
      </c>
      <c r="MEZ1671" s="1" t="e">
        <f>#REF!</f>
        <v>#REF!</v>
      </c>
      <c r="MFA1671" s="1" t="e">
        <f>#REF!</f>
        <v>#REF!</v>
      </c>
      <c r="MFB1671" s="1" t="e">
        <f>#REF!</f>
        <v>#REF!</v>
      </c>
      <c r="MFC1671" s="1" t="e">
        <f>#REF!</f>
        <v>#REF!</v>
      </c>
      <c r="MFD1671" s="1" t="e">
        <f>#REF!</f>
        <v>#REF!</v>
      </c>
      <c r="MFE1671" s="1" t="e">
        <f>#REF!</f>
        <v>#REF!</v>
      </c>
      <c r="MFF1671" s="1" t="e">
        <f>#REF!</f>
        <v>#REF!</v>
      </c>
      <c r="MFG1671" s="1" t="e">
        <f>#REF!</f>
        <v>#REF!</v>
      </c>
      <c r="MFH1671" s="1" t="e">
        <f>#REF!</f>
        <v>#REF!</v>
      </c>
      <c r="MFI1671" s="1" t="e">
        <f>#REF!</f>
        <v>#REF!</v>
      </c>
      <c r="MFJ1671" s="1" t="e">
        <f>#REF!</f>
        <v>#REF!</v>
      </c>
      <c r="MFK1671" s="1" t="e">
        <f>#REF!</f>
        <v>#REF!</v>
      </c>
      <c r="MFL1671" s="1" t="e">
        <f>#REF!</f>
        <v>#REF!</v>
      </c>
      <c r="MFM1671" s="1" t="e">
        <f>#REF!</f>
        <v>#REF!</v>
      </c>
      <c r="MFN1671" s="1" t="e">
        <f>#REF!</f>
        <v>#REF!</v>
      </c>
      <c r="MFO1671" s="1" t="e">
        <f>#REF!</f>
        <v>#REF!</v>
      </c>
      <c r="MFP1671" s="1" t="e">
        <f>#REF!</f>
        <v>#REF!</v>
      </c>
      <c r="MFQ1671" s="1" t="e">
        <f>#REF!</f>
        <v>#REF!</v>
      </c>
      <c r="MFR1671" s="1" t="e">
        <f>#REF!</f>
        <v>#REF!</v>
      </c>
      <c r="MFS1671" s="1" t="e">
        <f>#REF!</f>
        <v>#REF!</v>
      </c>
      <c r="MFT1671" s="1" t="e">
        <f>#REF!</f>
        <v>#REF!</v>
      </c>
      <c r="MFU1671" s="1" t="e">
        <f>#REF!</f>
        <v>#REF!</v>
      </c>
      <c r="MFV1671" s="1" t="e">
        <f>#REF!</f>
        <v>#REF!</v>
      </c>
      <c r="MFW1671" s="1" t="e">
        <f>#REF!</f>
        <v>#REF!</v>
      </c>
      <c r="MFX1671" s="1" t="e">
        <f>#REF!</f>
        <v>#REF!</v>
      </c>
      <c r="MFY1671" s="1" t="e">
        <f>#REF!</f>
        <v>#REF!</v>
      </c>
      <c r="MFZ1671" s="1" t="e">
        <f>#REF!</f>
        <v>#REF!</v>
      </c>
      <c r="MGA1671" s="1" t="e">
        <f>#REF!</f>
        <v>#REF!</v>
      </c>
      <c r="MGB1671" s="1" t="e">
        <f>#REF!</f>
        <v>#REF!</v>
      </c>
      <c r="MGC1671" s="1" t="e">
        <f>#REF!</f>
        <v>#REF!</v>
      </c>
      <c r="MGD1671" s="1" t="e">
        <f>#REF!</f>
        <v>#REF!</v>
      </c>
      <c r="MGE1671" s="1" t="e">
        <f>#REF!</f>
        <v>#REF!</v>
      </c>
      <c r="MGF1671" s="1" t="e">
        <f>#REF!</f>
        <v>#REF!</v>
      </c>
      <c r="MGG1671" s="1" t="e">
        <f>#REF!</f>
        <v>#REF!</v>
      </c>
      <c r="MGH1671" s="1" t="e">
        <f>#REF!</f>
        <v>#REF!</v>
      </c>
      <c r="MGI1671" s="1" t="e">
        <f>#REF!</f>
        <v>#REF!</v>
      </c>
      <c r="MGJ1671" s="1" t="e">
        <f>#REF!</f>
        <v>#REF!</v>
      </c>
      <c r="MGK1671" s="1" t="e">
        <f>#REF!</f>
        <v>#REF!</v>
      </c>
      <c r="MGL1671" s="1" t="e">
        <f>#REF!</f>
        <v>#REF!</v>
      </c>
      <c r="MGM1671" s="1" t="e">
        <f>#REF!</f>
        <v>#REF!</v>
      </c>
      <c r="MGN1671" s="1" t="e">
        <f>#REF!</f>
        <v>#REF!</v>
      </c>
      <c r="MGO1671" s="1" t="e">
        <f>#REF!</f>
        <v>#REF!</v>
      </c>
      <c r="MGP1671" s="1" t="e">
        <f>#REF!</f>
        <v>#REF!</v>
      </c>
      <c r="MGQ1671" s="1" t="e">
        <f>#REF!</f>
        <v>#REF!</v>
      </c>
      <c r="MGR1671" s="1" t="e">
        <f>#REF!</f>
        <v>#REF!</v>
      </c>
      <c r="MGS1671" s="1" t="e">
        <f>#REF!</f>
        <v>#REF!</v>
      </c>
      <c r="MGT1671" s="1" t="e">
        <f>#REF!</f>
        <v>#REF!</v>
      </c>
      <c r="MGU1671" s="1" t="e">
        <f>#REF!</f>
        <v>#REF!</v>
      </c>
      <c r="MGV1671" s="1" t="e">
        <f>#REF!</f>
        <v>#REF!</v>
      </c>
      <c r="MGW1671" s="1" t="e">
        <f>#REF!</f>
        <v>#REF!</v>
      </c>
      <c r="MGX1671" s="1" t="e">
        <f>#REF!</f>
        <v>#REF!</v>
      </c>
      <c r="MGY1671" s="1" t="e">
        <f>#REF!</f>
        <v>#REF!</v>
      </c>
      <c r="MGZ1671" s="1" t="e">
        <f>#REF!</f>
        <v>#REF!</v>
      </c>
      <c r="MHA1671" s="1" t="e">
        <f>#REF!</f>
        <v>#REF!</v>
      </c>
      <c r="MHB1671" s="1" t="e">
        <f>#REF!</f>
        <v>#REF!</v>
      </c>
      <c r="MHC1671" s="1" t="e">
        <f>#REF!</f>
        <v>#REF!</v>
      </c>
      <c r="MHD1671" s="1" t="e">
        <f>#REF!</f>
        <v>#REF!</v>
      </c>
      <c r="MHE1671" s="1" t="e">
        <f>#REF!</f>
        <v>#REF!</v>
      </c>
      <c r="MHF1671" s="1" t="e">
        <f>#REF!</f>
        <v>#REF!</v>
      </c>
      <c r="MHG1671" s="1" t="e">
        <f>#REF!</f>
        <v>#REF!</v>
      </c>
      <c r="MHH1671" s="1" t="e">
        <f>#REF!</f>
        <v>#REF!</v>
      </c>
      <c r="MHI1671" s="1" t="e">
        <f>#REF!</f>
        <v>#REF!</v>
      </c>
      <c r="MHJ1671" s="1" t="e">
        <f>#REF!</f>
        <v>#REF!</v>
      </c>
      <c r="MHK1671" s="1" t="e">
        <f>#REF!</f>
        <v>#REF!</v>
      </c>
      <c r="MHL1671" s="1" t="e">
        <f>#REF!</f>
        <v>#REF!</v>
      </c>
      <c r="MHM1671" s="1" t="e">
        <f>#REF!</f>
        <v>#REF!</v>
      </c>
      <c r="MHN1671" s="1" t="e">
        <f>#REF!</f>
        <v>#REF!</v>
      </c>
      <c r="MHO1671" s="1" t="e">
        <f>#REF!</f>
        <v>#REF!</v>
      </c>
      <c r="MHP1671" s="1" t="e">
        <f>#REF!</f>
        <v>#REF!</v>
      </c>
      <c r="MHQ1671" s="1" t="e">
        <f>#REF!</f>
        <v>#REF!</v>
      </c>
      <c r="MHR1671" s="1" t="e">
        <f>#REF!</f>
        <v>#REF!</v>
      </c>
      <c r="MHS1671" s="1" t="e">
        <f>#REF!</f>
        <v>#REF!</v>
      </c>
      <c r="MHT1671" s="1" t="e">
        <f>#REF!</f>
        <v>#REF!</v>
      </c>
      <c r="MHU1671" s="1" t="e">
        <f>#REF!</f>
        <v>#REF!</v>
      </c>
      <c r="MHV1671" s="1" t="e">
        <f>#REF!</f>
        <v>#REF!</v>
      </c>
      <c r="MHW1671" s="1" t="e">
        <f>#REF!</f>
        <v>#REF!</v>
      </c>
      <c r="MHX1671" s="1" t="e">
        <f>#REF!</f>
        <v>#REF!</v>
      </c>
      <c r="MHY1671" s="1" t="e">
        <f>#REF!</f>
        <v>#REF!</v>
      </c>
      <c r="MHZ1671" s="1" t="e">
        <f>#REF!</f>
        <v>#REF!</v>
      </c>
      <c r="MIA1671" s="1" t="e">
        <f>#REF!</f>
        <v>#REF!</v>
      </c>
      <c r="MIB1671" s="1" t="e">
        <f>#REF!</f>
        <v>#REF!</v>
      </c>
      <c r="MIC1671" s="1" t="e">
        <f>#REF!</f>
        <v>#REF!</v>
      </c>
      <c r="MID1671" s="1" t="e">
        <f>#REF!</f>
        <v>#REF!</v>
      </c>
      <c r="MIE1671" s="1" t="e">
        <f>#REF!</f>
        <v>#REF!</v>
      </c>
      <c r="MIF1671" s="1" t="e">
        <f>#REF!</f>
        <v>#REF!</v>
      </c>
      <c r="MIG1671" s="1" t="e">
        <f>#REF!</f>
        <v>#REF!</v>
      </c>
      <c r="MIH1671" s="1" t="e">
        <f>#REF!</f>
        <v>#REF!</v>
      </c>
      <c r="MII1671" s="1" t="e">
        <f>#REF!</f>
        <v>#REF!</v>
      </c>
      <c r="MIJ1671" s="1" t="e">
        <f>#REF!</f>
        <v>#REF!</v>
      </c>
      <c r="MIK1671" s="1" t="e">
        <f>#REF!</f>
        <v>#REF!</v>
      </c>
      <c r="MIL1671" s="1" t="e">
        <f>#REF!</f>
        <v>#REF!</v>
      </c>
      <c r="MIM1671" s="1" t="e">
        <f>#REF!</f>
        <v>#REF!</v>
      </c>
      <c r="MIN1671" s="1" t="e">
        <f>#REF!</f>
        <v>#REF!</v>
      </c>
      <c r="MIO1671" s="1" t="e">
        <f>#REF!</f>
        <v>#REF!</v>
      </c>
      <c r="MIP1671" s="1" t="e">
        <f>#REF!</f>
        <v>#REF!</v>
      </c>
      <c r="MIQ1671" s="1" t="e">
        <f>#REF!</f>
        <v>#REF!</v>
      </c>
      <c r="MIR1671" s="1" t="e">
        <f>#REF!</f>
        <v>#REF!</v>
      </c>
      <c r="MIS1671" s="1" t="e">
        <f>#REF!</f>
        <v>#REF!</v>
      </c>
      <c r="MIT1671" s="1" t="e">
        <f>#REF!</f>
        <v>#REF!</v>
      </c>
      <c r="MIU1671" s="1" t="e">
        <f>#REF!</f>
        <v>#REF!</v>
      </c>
      <c r="MIV1671" s="1" t="e">
        <f>#REF!</f>
        <v>#REF!</v>
      </c>
      <c r="MIW1671" s="1" t="e">
        <f>#REF!</f>
        <v>#REF!</v>
      </c>
      <c r="MIX1671" s="1" t="e">
        <f>#REF!</f>
        <v>#REF!</v>
      </c>
      <c r="MIY1671" s="1" t="e">
        <f>#REF!</f>
        <v>#REF!</v>
      </c>
      <c r="MIZ1671" s="1" t="e">
        <f>#REF!</f>
        <v>#REF!</v>
      </c>
      <c r="MJA1671" s="1" t="e">
        <f>#REF!</f>
        <v>#REF!</v>
      </c>
      <c r="MJB1671" s="1" t="e">
        <f>#REF!</f>
        <v>#REF!</v>
      </c>
      <c r="MJC1671" s="1" t="e">
        <f>#REF!</f>
        <v>#REF!</v>
      </c>
      <c r="MJD1671" s="1" t="e">
        <f>#REF!</f>
        <v>#REF!</v>
      </c>
      <c r="MJE1671" s="1" t="e">
        <f>#REF!</f>
        <v>#REF!</v>
      </c>
      <c r="MJF1671" s="1" t="e">
        <f>#REF!</f>
        <v>#REF!</v>
      </c>
      <c r="MJG1671" s="1" t="e">
        <f>#REF!</f>
        <v>#REF!</v>
      </c>
      <c r="MJH1671" s="1" t="e">
        <f>#REF!</f>
        <v>#REF!</v>
      </c>
      <c r="MJI1671" s="1" t="e">
        <f>#REF!</f>
        <v>#REF!</v>
      </c>
      <c r="MJJ1671" s="1" t="e">
        <f>#REF!</f>
        <v>#REF!</v>
      </c>
      <c r="MJK1671" s="1" t="e">
        <f>#REF!</f>
        <v>#REF!</v>
      </c>
      <c r="MJL1671" s="1" t="e">
        <f>#REF!</f>
        <v>#REF!</v>
      </c>
      <c r="MJM1671" s="1" t="e">
        <f>#REF!</f>
        <v>#REF!</v>
      </c>
      <c r="MJN1671" s="1" t="e">
        <f>#REF!</f>
        <v>#REF!</v>
      </c>
      <c r="MJO1671" s="1" t="e">
        <f>#REF!</f>
        <v>#REF!</v>
      </c>
      <c r="MJP1671" s="1" t="e">
        <f>#REF!</f>
        <v>#REF!</v>
      </c>
      <c r="MJQ1671" s="1" t="e">
        <f>#REF!</f>
        <v>#REF!</v>
      </c>
      <c r="MJR1671" s="1" t="e">
        <f>#REF!</f>
        <v>#REF!</v>
      </c>
      <c r="MJS1671" s="1" t="e">
        <f>#REF!</f>
        <v>#REF!</v>
      </c>
      <c r="MJT1671" s="1" t="e">
        <f>#REF!</f>
        <v>#REF!</v>
      </c>
      <c r="MJU1671" s="1" t="e">
        <f>#REF!</f>
        <v>#REF!</v>
      </c>
      <c r="MJV1671" s="1" t="e">
        <f>#REF!</f>
        <v>#REF!</v>
      </c>
      <c r="MJW1671" s="1" t="e">
        <f>#REF!</f>
        <v>#REF!</v>
      </c>
      <c r="MJX1671" s="1" t="e">
        <f>#REF!</f>
        <v>#REF!</v>
      </c>
      <c r="MJY1671" s="1" t="e">
        <f>#REF!</f>
        <v>#REF!</v>
      </c>
      <c r="MJZ1671" s="1" t="e">
        <f>#REF!</f>
        <v>#REF!</v>
      </c>
      <c r="MKA1671" s="1" t="e">
        <f>#REF!</f>
        <v>#REF!</v>
      </c>
      <c r="MKB1671" s="1" t="e">
        <f>#REF!</f>
        <v>#REF!</v>
      </c>
      <c r="MKC1671" s="1" t="e">
        <f>#REF!</f>
        <v>#REF!</v>
      </c>
      <c r="MKD1671" s="1" t="e">
        <f>#REF!</f>
        <v>#REF!</v>
      </c>
      <c r="MKE1671" s="1" t="e">
        <f>#REF!</f>
        <v>#REF!</v>
      </c>
      <c r="MKF1671" s="1" t="e">
        <f>#REF!</f>
        <v>#REF!</v>
      </c>
      <c r="MKG1671" s="1" t="e">
        <f>#REF!</f>
        <v>#REF!</v>
      </c>
      <c r="MKH1671" s="1" t="e">
        <f>#REF!</f>
        <v>#REF!</v>
      </c>
      <c r="MKI1671" s="1" t="e">
        <f>#REF!</f>
        <v>#REF!</v>
      </c>
      <c r="MKJ1671" s="1" t="e">
        <f>#REF!</f>
        <v>#REF!</v>
      </c>
      <c r="MKK1671" s="1" t="e">
        <f>#REF!</f>
        <v>#REF!</v>
      </c>
      <c r="MKL1671" s="1" t="e">
        <f>#REF!</f>
        <v>#REF!</v>
      </c>
      <c r="MKM1671" s="1" t="e">
        <f>#REF!</f>
        <v>#REF!</v>
      </c>
      <c r="MKN1671" s="1" t="e">
        <f>#REF!</f>
        <v>#REF!</v>
      </c>
      <c r="MKO1671" s="1" t="e">
        <f>#REF!</f>
        <v>#REF!</v>
      </c>
      <c r="MKP1671" s="1" t="e">
        <f>#REF!</f>
        <v>#REF!</v>
      </c>
      <c r="MKQ1671" s="1" t="e">
        <f>#REF!</f>
        <v>#REF!</v>
      </c>
      <c r="MKR1671" s="1" t="e">
        <f>#REF!</f>
        <v>#REF!</v>
      </c>
      <c r="MKS1671" s="1" t="e">
        <f>#REF!</f>
        <v>#REF!</v>
      </c>
      <c r="MKT1671" s="1" t="e">
        <f>#REF!</f>
        <v>#REF!</v>
      </c>
      <c r="MKU1671" s="1" t="e">
        <f>#REF!</f>
        <v>#REF!</v>
      </c>
      <c r="MKV1671" s="1" t="e">
        <f>#REF!</f>
        <v>#REF!</v>
      </c>
      <c r="MKW1671" s="1" t="e">
        <f>#REF!</f>
        <v>#REF!</v>
      </c>
      <c r="MKX1671" s="1" t="e">
        <f>#REF!</f>
        <v>#REF!</v>
      </c>
      <c r="MKY1671" s="1" t="e">
        <f>#REF!</f>
        <v>#REF!</v>
      </c>
      <c r="MKZ1671" s="1" t="e">
        <f>#REF!</f>
        <v>#REF!</v>
      </c>
      <c r="MLA1671" s="1" t="e">
        <f>#REF!</f>
        <v>#REF!</v>
      </c>
      <c r="MLB1671" s="1" t="e">
        <f>#REF!</f>
        <v>#REF!</v>
      </c>
      <c r="MLC1671" s="1" t="e">
        <f>#REF!</f>
        <v>#REF!</v>
      </c>
      <c r="MLD1671" s="1" t="e">
        <f>#REF!</f>
        <v>#REF!</v>
      </c>
      <c r="MLE1671" s="1" t="e">
        <f>#REF!</f>
        <v>#REF!</v>
      </c>
      <c r="MLF1671" s="1" t="e">
        <f>#REF!</f>
        <v>#REF!</v>
      </c>
      <c r="MLG1671" s="1" t="e">
        <f>#REF!</f>
        <v>#REF!</v>
      </c>
      <c r="MLH1671" s="1" t="e">
        <f>#REF!</f>
        <v>#REF!</v>
      </c>
      <c r="MLI1671" s="1" t="e">
        <f>#REF!</f>
        <v>#REF!</v>
      </c>
      <c r="MLJ1671" s="1" t="e">
        <f>#REF!</f>
        <v>#REF!</v>
      </c>
      <c r="MLK1671" s="1" t="e">
        <f>#REF!</f>
        <v>#REF!</v>
      </c>
      <c r="MLL1671" s="1" t="e">
        <f>#REF!</f>
        <v>#REF!</v>
      </c>
      <c r="MLM1671" s="1" t="e">
        <f>#REF!</f>
        <v>#REF!</v>
      </c>
      <c r="MLN1671" s="1" t="e">
        <f>#REF!</f>
        <v>#REF!</v>
      </c>
      <c r="MLO1671" s="1" t="e">
        <f>#REF!</f>
        <v>#REF!</v>
      </c>
      <c r="MLP1671" s="1" t="e">
        <f>#REF!</f>
        <v>#REF!</v>
      </c>
      <c r="MLQ1671" s="1" t="e">
        <f>#REF!</f>
        <v>#REF!</v>
      </c>
      <c r="MLR1671" s="1" t="e">
        <f>#REF!</f>
        <v>#REF!</v>
      </c>
      <c r="MLS1671" s="1" t="e">
        <f>#REF!</f>
        <v>#REF!</v>
      </c>
      <c r="MLT1671" s="1" t="e">
        <f>#REF!</f>
        <v>#REF!</v>
      </c>
      <c r="MLU1671" s="1" t="e">
        <f>#REF!</f>
        <v>#REF!</v>
      </c>
      <c r="MLV1671" s="1" t="e">
        <f>#REF!</f>
        <v>#REF!</v>
      </c>
      <c r="MLW1671" s="1" t="e">
        <f>#REF!</f>
        <v>#REF!</v>
      </c>
      <c r="MLX1671" s="1" t="e">
        <f>#REF!</f>
        <v>#REF!</v>
      </c>
      <c r="MLY1671" s="1" t="e">
        <f>#REF!</f>
        <v>#REF!</v>
      </c>
      <c r="MLZ1671" s="1" t="e">
        <f>#REF!</f>
        <v>#REF!</v>
      </c>
      <c r="MMA1671" s="1" t="e">
        <f>#REF!</f>
        <v>#REF!</v>
      </c>
      <c r="MMB1671" s="1" t="e">
        <f>#REF!</f>
        <v>#REF!</v>
      </c>
      <c r="MMC1671" s="1" t="e">
        <f>#REF!</f>
        <v>#REF!</v>
      </c>
      <c r="MMD1671" s="1" t="e">
        <f>#REF!</f>
        <v>#REF!</v>
      </c>
      <c r="MME1671" s="1" t="e">
        <f>#REF!</f>
        <v>#REF!</v>
      </c>
      <c r="MMF1671" s="1" t="e">
        <f>#REF!</f>
        <v>#REF!</v>
      </c>
      <c r="MMG1671" s="1" t="e">
        <f>#REF!</f>
        <v>#REF!</v>
      </c>
      <c r="MMH1671" s="1" t="e">
        <f>#REF!</f>
        <v>#REF!</v>
      </c>
      <c r="MMI1671" s="1" t="e">
        <f>#REF!</f>
        <v>#REF!</v>
      </c>
      <c r="MMJ1671" s="1" t="e">
        <f>#REF!</f>
        <v>#REF!</v>
      </c>
      <c r="MMK1671" s="1" t="e">
        <f>#REF!</f>
        <v>#REF!</v>
      </c>
      <c r="MML1671" s="1" t="e">
        <f>#REF!</f>
        <v>#REF!</v>
      </c>
      <c r="MMM1671" s="1" t="e">
        <f>#REF!</f>
        <v>#REF!</v>
      </c>
      <c r="MMN1671" s="1" t="e">
        <f>#REF!</f>
        <v>#REF!</v>
      </c>
      <c r="MMO1671" s="1" t="e">
        <f>#REF!</f>
        <v>#REF!</v>
      </c>
      <c r="MMP1671" s="1" t="e">
        <f>#REF!</f>
        <v>#REF!</v>
      </c>
      <c r="MMQ1671" s="1" t="e">
        <f>#REF!</f>
        <v>#REF!</v>
      </c>
      <c r="MMR1671" s="1" t="e">
        <f>#REF!</f>
        <v>#REF!</v>
      </c>
      <c r="MMS1671" s="1" t="e">
        <f>#REF!</f>
        <v>#REF!</v>
      </c>
      <c r="MMT1671" s="1" t="e">
        <f>#REF!</f>
        <v>#REF!</v>
      </c>
      <c r="MMU1671" s="1" t="e">
        <f>#REF!</f>
        <v>#REF!</v>
      </c>
      <c r="MMV1671" s="1" t="e">
        <f>#REF!</f>
        <v>#REF!</v>
      </c>
      <c r="MMW1671" s="1" t="e">
        <f>#REF!</f>
        <v>#REF!</v>
      </c>
      <c r="MMX1671" s="1" t="e">
        <f>#REF!</f>
        <v>#REF!</v>
      </c>
      <c r="MMY1671" s="1" t="e">
        <f>#REF!</f>
        <v>#REF!</v>
      </c>
      <c r="MMZ1671" s="1" t="e">
        <f>#REF!</f>
        <v>#REF!</v>
      </c>
      <c r="MNA1671" s="1" t="e">
        <f>#REF!</f>
        <v>#REF!</v>
      </c>
      <c r="MNB1671" s="1" t="e">
        <f>#REF!</f>
        <v>#REF!</v>
      </c>
      <c r="MNC1671" s="1" t="e">
        <f>#REF!</f>
        <v>#REF!</v>
      </c>
      <c r="MND1671" s="1" t="e">
        <f>#REF!</f>
        <v>#REF!</v>
      </c>
      <c r="MNE1671" s="1" t="e">
        <f>#REF!</f>
        <v>#REF!</v>
      </c>
      <c r="MNF1671" s="1" t="e">
        <f>#REF!</f>
        <v>#REF!</v>
      </c>
      <c r="MNG1671" s="1" t="e">
        <f>#REF!</f>
        <v>#REF!</v>
      </c>
      <c r="MNH1671" s="1" t="e">
        <f>#REF!</f>
        <v>#REF!</v>
      </c>
      <c r="MNI1671" s="1" t="e">
        <f>#REF!</f>
        <v>#REF!</v>
      </c>
      <c r="MNJ1671" s="1" t="e">
        <f>#REF!</f>
        <v>#REF!</v>
      </c>
      <c r="MNK1671" s="1" t="e">
        <f>#REF!</f>
        <v>#REF!</v>
      </c>
      <c r="MNL1671" s="1" t="e">
        <f>#REF!</f>
        <v>#REF!</v>
      </c>
      <c r="MNM1671" s="1" t="e">
        <f>#REF!</f>
        <v>#REF!</v>
      </c>
      <c r="MNN1671" s="1" t="e">
        <f>#REF!</f>
        <v>#REF!</v>
      </c>
      <c r="MNO1671" s="1" t="e">
        <f>#REF!</f>
        <v>#REF!</v>
      </c>
      <c r="MNP1671" s="1" t="e">
        <f>#REF!</f>
        <v>#REF!</v>
      </c>
      <c r="MNQ1671" s="1" t="e">
        <f>#REF!</f>
        <v>#REF!</v>
      </c>
      <c r="MNR1671" s="1" t="e">
        <f>#REF!</f>
        <v>#REF!</v>
      </c>
      <c r="MNS1671" s="1" t="e">
        <f>#REF!</f>
        <v>#REF!</v>
      </c>
      <c r="MNT1671" s="1" t="e">
        <f>#REF!</f>
        <v>#REF!</v>
      </c>
      <c r="MNU1671" s="1" t="e">
        <f>#REF!</f>
        <v>#REF!</v>
      </c>
      <c r="MNV1671" s="1" t="e">
        <f>#REF!</f>
        <v>#REF!</v>
      </c>
      <c r="MNW1671" s="1" t="e">
        <f>#REF!</f>
        <v>#REF!</v>
      </c>
      <c r="MNX1671" s="1" t="e">
        <f>#REF!</f>
        <v>#REF!</v>
      </c>
      <c r="MNY1671" s="1" t="e">
        <f>#REF!</f>
        <v>#REF!</v>
      </c>
      <c r="MNZ1671" s="1" t="e">
        <f>#REF!</f>
        <v>#REF!</v>
      </c>
      <c r="MOA1671" s="1" t="e">
        <f>#REF!</f>
        <v>#REF!</v>
      </c>
      <c r="MOB1671" s="1" t="e">
        <f>#REF!</f>
        <v>#REF!</v>
      </c>
      <c r="MOC1671" s="1" t="e">
        <f>#REF!</f>
        <v>#REF!</v>
      </c>
      <c r="MOD1671" s="1" t="e">
        <f>#REF!</f>
        <v>#REF!</v>
      </c>
      <c r="MOE1671" s="1" t="e">
        <f>#REF!</f>
        <v>#REF!</v>
      </c>
      <c r="MOF1671" s="1" t="e">
        <f>#REF!</f>
        <v>#REF!</v>
      </c>
      <c r="MOG1671" s="1" t="e">
        <f>#REF!</f>
        <v>#REF!</v>
      </c>
      <c r="MOH1671" s="1" t="e">
        <f>#REF!</f>
        <v>#REF!</v>
      </c>
      <c r="MOI1671" s="1" t="e">
        <f>#REF!</f>
        <v>#REF!</v>
      </c>
      <c r="MOJ1671" s="1" t="e">
        <f>#REF!</f>
        <v>#REF!</v>
      </c>
      <c r="MOK1671" s="1" t="e">
        <f>#REF!</f>
        <v>#REF!</v>
      </c>
      <c r="MOL1671" s="1" t="e">
        <f>#REF!</f>
        <v>#REF!</v>
      </c>
      <c r="MOM1671" s="1" t="e">
        <f>#REF!</f>
        <v>#REF!</v>
      </c>
      <c r="MON1671" s="1" t="e">
        <f>#REF!</f>
        <v>#REF!</v>
      </c>
      <c r="MOO1671" s="1" t="e">
        <f>#REF!</f>
        <v>#REF!</v>
      </c>
      <c r="MOP1671" s="1" t="e">
        <f>#REF!</f>
        <v>#REF!</v>
      </c>
      <c r="MOQ1671" s="1" t="e">
        <f>#REF!</f>
        <v>#REF!</v>
      </c>
      <c r="MOR1671" s="1" t="e">
        <f>#REF!</f>
        <v>#REF!</v>
      </c>
      <c r="MOS1671" s="1" t="e">
        <f>#REF!</f>
        <v>#REF!</v>
      </c>
      <c r="MOT1671" s="1" t="e">
        <f>#REF!</f>
        <v>#REF!</v>
      </c>
      <c r="MOU1671" s="1" t="e">
        <f>#REF!</f>
        <v>#REF!</v>
      </c>
      <c r="MOV1671" s="1" t="e">
        <f>#REF!</f>
        <v>#REF!</v>
      </c>
      <c r="MOW1671" s="1" t="e">
        <f>#REF!</f>
        <v>#REF!</v>
      </c>
      <c r="MOX1671" s="1" t="e">
        <f>#REF!</f>
        <v>#REF!</v>
      </c>
      <c r="MOY1671" s="1" t="e">
        <f>#REF!</f>
        <v>#REF!</v>
      </c>
      <c r="MOZ1671" s="1" t="e">
        <f>#REF!</f>
        <v>#REF!</v>
      </c>
      <c r="MPA1671" s="1" t="e">
        <f>#REF!</f>
        <v>#REF!</v>
      </c>
      <c r="MPB1671" s="1" t="e">
        <f>#REF!</f>
        <v>#REF!</v>
      </c>
      <c r="MPC1671" s="1" t="e">
        <f>#REF!</f>
        <v>#REF!</v>
      </c>
      <c r="MPD1671" s="1" t="e">
        <f>#REF!</f>
        <v>#REF!</v>
      </c>
      <c r="MPE1671" s="1" t="e">
        <f>#REF!</f>
        <v>#REF!</v>
      </c>
      <c r="MPF1671" s="1" t="e">
        <f>#REF!</f>
        <v>#REF!</v>
      </c>
      <c r="MPG1671" s="1" t="e">
        <f>#REF!</f>
        <v>#REF!</v>
      </c>
      <c r="MPH1671" s="1" t="e">
        <f>#REF!</f>
        <v>#REF!</v>
      </c>
      <c r="MPI1671" s="1" t="e">
        <f>#REF!</f>
        <v>#REF!</v>
      </c>
      <c r="MPJ1671" s="1" t="e">
        <f>#REF!</f>
        <v>#REF!</v>
      </c>
      <c r="MPK1671" s="1" t="e">
        <f>#REF!</f>
        <v>#REF!</v>
      </c>
      <c r="MPL1671" s="1" t="e">
        <f>#REF!</f>
        <v>#REF!</v>
      </c>
      <c r="MPM1671" s="1" t="e">
        <f>#REF!</f>
        <v>#REF!</v>
      </c>
      <c r="MPN1671" s="1" t="e">
        <f>#REF!</f>
        <v>#REF!</v>
      </c>
      <c r="MPO1671" s="1" t="e">
        <f>#REF!</f>
        <v>#REF!</v>
      </c>
      <c r="MPP1671" s="1" t="e">
        <f>#REF!</f>
        <v>#REF!</v>
      </c>
      <c r="MPQ1671" s="1" t="e">
        <f>#REF!</f>
        <v>#REF!</v>
      </c>
      <c r="MPR1671" s="1" t="e">
        <f>#REF!</f>
        <v>#REF!</v>
      </c>
      <c r="MPS1671" s="1" t="e">
        <f>#REF!</f>
        <v>#REF!</v>
      </c>
      <c r="MPT1671" s="1" t="e">
        <f>#REF!</f>
        <v>#REF!</v>
      </c>
      <c r="MPU1671" s="1" t="e">
        <f>#REF!</f>
        <v>#REF!</v>
      </c>
      <c r="MPV1671" s="1" t="e">
        <f>#REF!</f>
        <v>#REF!</v>
      </c>
      <c r="MPW1671" s="1" t="e">
        <f>#REF!</f>
        <v>#REF!</v>
      </c>
      <c r="MPX1671" s="1" t="e">
        <f>#REF!</f>
        <v>#REF!</v>
      </c>
      <c r="MPY1671" s="1" t="e">
        <f>#REF!</f>
        <v>#REF!</v>
      </c>
      <c r="MPZ1671" s="1" t="e">
        <f>#REF!</f>
        <v>#REF!</v>
      </c>
      <c r="MQA1671" s="1" t="e">
        <f>#REF!</f>
        <v>#REF!</v>
      </c>
      <c r="MQB1671" s="1" t="e">
        <f>#REF!</f>
        <v>#REF!</v>
      </c>
      <c r="MQC1671" s="1" t="e">
        <f>#REF!</f>
        <v>#REF!</v>
      </c>
      <c r="MQD1671" s="1" t="e">
        <f>#REF!</f>
        <v>#REF!</v>
      </c>
      <c r="MQE1671" s="1" t="e">
        <f>#REF!</f>
        <v>#REF!</v>
      </c>
      <c r="MQF1671" s="1" t="e">
        <f>#REF!</f>
        <v>#REF!</v>
      </c>
      <c r="MQG1671" s="1" t="e">
        <f>#REF!</f>
        <v>#REF!</v>
      </c>
      <c r="MQH1671" s="1" t="e">
        <f>#REF!</f>
        <v>#REF!</v>
      </c>
      <c r="MQI1671" s="1" t="e">
        <f>#REF!</f>
        <v>#REF!</v>
      </c>
      <c r="MQJ1671" s="1" t="e">
        <f>#REF!</f>
        <v>#REF!</v>
      </c>
      <c r="MQK1671" s="1" t="e">
        <f>#REF!</f>
        <v>#REF!</v>
      </c>
      <c r="MQL1671" s="1" t="e">
        <f>#REF!</f>
        <v>#REF!</v>
      </c>
      <c r="MQM1671" s="1" t="e">
        <f>#REF!</f>
        <v>#REF!</v>
      </c>
      <c r="MQN1671" s="1" t="e">
        <f>#REF!</f>
        <v>#REF!</v>
      </c>
      <c r="MQO1671" s="1" t="e">
        <f>#REF!</f>
        <v>#REF!</v>
      </c>
      <c r="MQP1671" s="1" t="e">
        <f>#REF!</f>
        <v>#REF!</v>
      </c>
      <c r="MQQ1671" s="1" t="e">
        <f>#REF!</f>
        <v>#REF!</v>
      </c>
      <c r="MQR1671" s="1" t="e">
        <f>#REF!</f>
        <v>#REF!</v>
      </c>
      <c r="MQS1671" s="1" t="e">
        <f>#REF!</f>
        <v>#REF!</v>
      </c>
      <c r="MQT1671" s="1" t="e">
        <f>#REF!</f>
        <v>#REF!</v>
      </c>
      <c r="MQU1671" s="1" t="e">
        <f>#REF!</f>
        <v>#REF!</v>
      </c>
      <c r="MQV1671" s="1" t="e">
        <f>#REF!</f>
        <v>#REF!</v>
      </c>
      <c r="MQW1671" s="1" t="e">
        <f>#REF!</f>
        <v>#REF!</v>
      </c>
      <c r="MQX1671" s="1" t="e">
        <f>#REF!</f>
        <v>#REF!</v>
      </c>
      <c r="MQY1671" s="1" t="e">
        <f>#REF!</f>
        <v>#REF!</v>
      </c>
      <c r="MQZ1671" s="1" t="e">
        <f>#REF!</f>
        <v>#REF!</v>
      </c>
      <c r="MRA1671" s="1" t="e">
        <f>#REF!</f>
        <v>#REF!</v>
      </c>
      <c r="MRB1671" s="1" t="e">
        <f>#REF!</f>
        <v>#REF!</v>
      </c>
      <c r="MRC1671" s="1" t="e">
        <f>#REF!</f>
        <v>#REF!</v>
      </c>
      <c r="MRD1671" s="1" t="e">
        <f>#REF!</f>
        <v>#REF!</v>
      </c>
      <c r="MRE1671" s="1" t="e">
        <f>#REF!</f>
        <v>#REF!</v>
      </c>
      <c r="MRF1671" s="1" t="e">
        <f>#REF!</f>
        <v>#REF!</v>
      </c>
      <c r="MRG1671" s="1" t="e">
        <f>#REF!</f>
        <v>#REF!</v>
      </c>
      <c r="MRH1671" s="1" t="e">
        <f>#REF!</f>
        <v>#REF!</v>
      </c>
      <c r="MRI1671" s="1" t="e">
        <f>#REF!</f>
        <v>#REF!</v>
      </c>
      <c r="MRJ1671" s="1" t="e">
        <f>#REF!</f>
        <v>#REF!</v>
      </c>
      <c r="MRK1671" s="1" t="e">
        <f>#REF!</f>
        <v>#REF!</v>
      </c>
      <c r="MRL1671" s="1" t="e">
        <f>#REF!</f>
        <v>#REF!</v>
      </c>
      <c r="MRM1671" s="1" t="e">
        <f>#REF!</f>
        <v>#REF!</v>
      </c>
      <c r="MRN1671" s="1" t="e">
        <f>#REF!</f>
        <v>#REF!</v>
      </c>
      <c r="MRO1671" s="1" t="e">
        <f>#REF!</f>
        <v>#REF!</v>
      </c>
      <c r="MRP1671" s="1" t="e">
        <f>#REF!</f>
        <v>#REF!</v>
      </c>
      <c r="MRQ1671" s="1" t="e">
        <f>#REF!</f>
        <v>#REF!</v>
      </c>
      <c r="MRR1671" s="1" t="e">
        <f>#REF!</f>
        <v>#REF!</v>
      </c>
      <c r="MRS1671" s="1" t="e">
        <f>#REF!</f>
        <v>#REF!</v>
      </c>
      <c r="MRT1671" s="1" t="e">
        <f>#REF!</f>
        <v>#REF!</v>
      </c>
      <c r="MRU1671" s="1" t="e">
        <f>#REF!</f>
        <v>#REF!</v>
      </c>
      <c r="MRV1671" s="1" t="e">
        <f>#REF!</f>
        <v>#REF!</v>
      </c>
      <c r="MRW1671" s="1" t="e">
        <f>#REF!</f>
        <v>#REF!</v>
      </c>
      <c r="MRX1671" s="1" t="e">
        <f>#REF!</f>
        <v>#REF!</v>
      </c>
      <c r="MRY1671" s="1" t="e">
        <f>#REF!</f>
        <v>#REF!</v>
      </c>
      <c r="MRZ1671" s="1" t="e">
        <f>#REF!</f>
        <v>#REF!</v>
      </c>
      <c r="MSA1671" s="1" t="e">
        <f>#REF!</f>
        <v>#REF!</v>
      </c>
      <c r="MSB1671" s="1" t="e">
        <f>#REF!</f>
        <v>#REF!</v>
      </c>
      <c r="MSC1671" s="1" t="e">
        <f>#REF!</f>
        <v>#REF!</v>
      </c>
      <c r="MSD1671" s="1" t="e">
        <f>#REF!</f>
        <v>#REF!</v>
      </c>
      <c r="MSE1671" s="1" t="e">
        <f>#REF!</f>
        <v>#REF!</v>
      </c>
      <c r="MSF1671" s="1" t="e">
        <f>#REF!</f>
        <v>#REF!</v>
      </c>
      <c r="MSG1671" s="1" t="e">
        <f>#REF!</f>
        <v>#REF!</v>
      </c>
      <c r="MSH1671" s="1" t="e">
        <f>#REF!</f>
        <v>#REF!</v>
      </c>
      <c r="MSI1671" s="1" t="e">
        <f>#REF!</f>
        <v>#REF!</v>
      </c>
      <c r="MSJ1671" s="1" t="e">
        <f>#REF!</f>
        <v>#REF!</v>
      </c>
      <c r="MSK1671" s="1" t="e">
        <f>#REF!</f>
        <v>#REF!</v>
      </c>
      <c r="MSL1671" s="1" t="e">
        <f>#REF!</f>
        <v>#REF!</v>
      </c>
      <c r="MSM1671" s="1" t="e">
        <f>#REF!</f>
        <v>#REF!</v>
      </c>
      <c r="MSN1671" s="1" t="e">
        <f>#REF!</f>
        <v>#REF!</v>
      </c>
      <c r="MSO1671" s="1" t="e">
        <f>#REF!</f>
        <v>#REF!</v>
      </c>
      <c r="MSP1671" s="1" t="e">
        <f>#REF!</f>
        <v>#REF!</v>
      </c>
      <c r="MSQ1671" s="1" t="e">
        <f>#REF!</f>
        <v>#REF!</v>
      </c>
      <c r="MSR1671" s="1" t="e">
        <f>#REF!</f>
        <v>#REF!</v>
      </c>
      <c r="MSS1671" s="1" t="e">
        <f>#REF!</f>
        <v>#REF!</v>
      </c>
      <c r="MST1671" s="1" t="e">
        <f>#REF!</f>
        <v>#REF!</v>
      </c>
      <c r="MSU1671" s="1" t="e">
        <f>#REF!</f>
        <v>#REF!</v>
      </c>
      <c r="MSV1671" s="1" t="e">
        <f>#REF!</f>
        <v>#REF!</v>
      </c>
      <c r="MSW1671" s="1" t="e">
        <f>#REF!</f>
        <v>#REF!</v>
      </c>
      <c r="MSX1671" s="1" t="e">
        <f>#REF!</f>
        <v>#REF!</v>
      </c>
      <c r="MSY1671" s="1" t="e">
        <f>#REF!</f>
        <v>#REF!</v>
      </c>
      <c r="MSZ1671" s="1" t="e">
        <f>#REF!</f>
        <v>#REF!</v>
      </c>
      <c r="MTA1671" s="1" t="e">
        <f>#REF!</f>
        <v>#REF!</v>
      </c>
      <c r="MTB1671" s="1" t="e">
        <f>#REF!</f>
        <v>#REF!</v>
      </c>
      <c r="MTC1671" s="1" t="e">
        <f>#REF!</f>
        <v>#REF!</v>
      </c>
      <c r="MTD1671" s="1" t="e">
        <f>#REF!</f>
        <v>#REF!</v>
      </c>
      <c r="MTE1671" s="1" t="e">
        <f>#REF!</f>
        <v>#REF!</v>
      </c>
      <c r="MTF1671" s="1" t="e">
        <f>#REF!</f>
        <v>#REF!</v>
      </c>
      <c r="MTG1671" s="1" t="e">
        <f>#REF!</f>
        <v>#REF!</v>
      </c>
      <c r="MTH1671" s="1" t="e">
        <f>#REF!</f>
        <v>#REF!</v>
      </c>
      <c r="MTI1671" s="1" t="e">
        <f>#REF!</f>
        <v>#REF!</v>
      </c>
      <c r="MTJ1671" s="1" t="e">
        <f>#REF!</f>
        <v>#REF!</v>
      </c>
      <c r="MTK1671" s="1" t="e">
        <f>#REF!</f>
        <v>#REF!</v>
      </c>
      <c r="MTL1671" s="1" t="e">
        <f>#REF!</f>
        <v>#REF!</v>
      </c>
      <c r="MTM1671" s="1" t="e">
        <f>#REF!</f>
        <v>#REF!</v>
      </c>
      <c r="MTN1671" s="1" t="e">
        <f>#REF!</f>
        <v>#REF!</v>
      </c>
      <c r="MTO1671" s="1" t="e">
        <f>#REF!</f>
        <v>#REF!</v>
      </c>
      <c r="MTP1671" s="1" t="e">
        <f>#REF!</f>
        <v>#REF!</v>
      </c>
      <c r="MTQ1671" s="1" t="e">
        <f>#REF!</f>
        <v>#REF!</v>
      </c>
      <c r="MTR1671" s="1" t="e">
        <f>#REF!</f>
        <v>#REF!</v>
      </c>
      <c r="MTS1671" s="1" t="e">
        <f>#REF!</f>
        <v>#REF!</v>
      </c>
      <c r="MTT1671" s="1" t="e">
        <f>#REF!</f>
        <v>#REF!</v>
      </c>
      <c r="MTU1671" s="1" t="e">
        <f>#REF!</f>
        <v>#REF!</v>
      </c>
      <c r="MTV1671" s="1" t="e">
        <f>#REF!</f>
        <v>#REF!</v>
      </c>
      <c r="MTW1671" s="1" t="e">
        <f>#REF!</f>
        <v>#REF!</v>
      </c>
      <c r="MTX1671" s="1" t="e">
        <f>#REF!</f>
        <v>#REF!</v>
      </c>
      <c r="MTY1671" s="1" t="e">
        <f>#REF!</f>
        <v>#REF!</v>
      </c>
      <c r="MTZ1671" s="1" t="e">
        <f>#REF!</f>
        <v>#REF!</v>
      </c>
      <c r="MUA1671" s="1" t="e">
        <f>#REF!</f>
        <v>#REF!</v>
      </c>
      <c r="MUB1671" s="1" t="e">
        <f>#REF!</f>
        <v>#REF!</v>
      </c>
      <c r="MUC1671" s="1" t="e">
        <f>#REF!</f>
        <v>#REF!</v>
      </c>
      <c r="MUD1671" s="1" t="e">
        <f>#REF!</f>
        <v>#REF!</v>
      </c>
      <c r="MUE1671" s="1" t="e">
        <f>#REF!</f>
        <v>#REF!</v>
      </c>
      <c r="MUF1671" s="1" t="e">
        <f>#REF!</f>
        <v>#REF!</v>
      </c>
      <c r="MUG1671" s="1" t="e">
        <f>#REF!</f>
        <v>#REF!</v>
      </c>
      <c r="MUH1671" s="1" t="e">
        <f>#REF!</f>
        <v>#REF!</v>
      </c>
      <c r="MUI1671" s="1" t="e">
        <f>#REF!</f>
        <v>#REF!</v>
      </c>
      <c r="MUJ1671" s="1" t="e">
        <f>#REF!</f>
        <v>#REF!</v>
      </c>
      <c r="MUK1671" s="1" t="e">
        <f>#REF!</f>
        <v>#REF!</v>
      </c>
      <c r="MUL1671" s="1" t="e">
        <f>#REF!</f>
        <v>#REF!</v>
      </c>
      <c r="MUM1671" s="1" t="e">
        <f>#REF!</f>
        <v>#REF!</v>
      </c>
      <c r="MUN1671" s="1" t="e">
        <f>#REF!</f>
        <v>#REF!</v>
      </c>
      <c r="MUO1671" s="1" t="e">
        <f>#REF!</f>
        <v>#REF!</v>
      </c>
      <c r="MUP1671" s="1" t="e">
        <f>#REF!</f>
        <v>#REF!</v>
      </c>
      <c r="MUQ1671" s="1" t="e">
        <f>#REF!</f>
        <v>#REF!</v>
      </c>
      <c r="MUR1671" s="1" t="e">
        <f>#REF!</f>
        <v>#REF!</v>
      </c>
      <c r="MUS1671" s="1" t="e">
        <f>#REF!</f>
        <v>#REF!</v>
      </c>
      <c r="MUT1671" s="1" t="e">
        <f>#REF!</f>
        <v>#REF!</v>
      </c>
      <c r="MUU1671" s="1" t="e">
        <f>#REF!</f>
        <v>#REF!</v>
      </c>
      <c r="MUV1671" s="1" t="e">
        <f>#REF!</f>
        <v>#REF!</v>
      </c>
      <c r="MUW1671" s="1" t="e">
        <f>#REF!</f>
        <v>#REF!</v>
      </c>
      <c r="MUX1671" s="1" t="e">
        <f>#REF!</f>
        <v>#REF!</v>
      </c>
      <c r="MUY1671" s="1" t="e">
        <f>#REF!</f>
        <v>#REF!</v>
      </c>
      <c r="MUZ1671" s="1" t="e">
        <f>#REF!</f>
        <v>#REF!</v>
      </c>
      <c r="MVA1671" s="1" t="e">
        <f>#REF!</f>
        <v>#REF!</v>
      </c>
      <c r="MVB1671" s="1" t="e">
        <f>#REF!</f>
        <v>#REF!</v>
      </c>
      <c r="MVC1671" s="1" t="e">
        <f>#REF!</f>
        <v>#REF!</v>
      </c>
      <c r="MVD1671" s="1" t="e">
        <f>#REF!</f>
        <v>#REF!</v>
      </c>
      <c r="MVE1671" s="1" t="e">
        <f>#REF!</f>
        <v>#REF!</v>
      </c>
      <c r="MVF1671" s="1" t="e">
        <f>#REF!</f>
        <v>#REF!</v>
      </c>
      <c r="MVG1671" s="1" t="e">
        <f>#REF!</f>
        <v>#REF!</v>
      </c>
      <c r="MVH1671" s="1" t="e">
        <f>#REF!</f>
        <v>#REF!</v>
      </c>
      <c r="MVI1671" s="1" t="e">
        <f>#REF!</f>
        <v>#REF!</v>
      </c>
      <c r="MVJ1671" s="1" t="e">
        <f>#REF!</f>
        <v>#REF!</v>
      </c>
      <c r="MVK1671" s="1" t="e">
        <f>#REF!</f>
        <v>#REF!</v>
      </c>
      <c r="MVL1671" s="1" t="e">
        <f>#REF!</f>
        <v>#REF!</v>
      </c>
      <c r="MVM1671" s="1" t="e">
        <f>#REF!</f>
        <v>#REF!</v>
      </c>
      <c r="MVN1671" s="1" t="e">
        <f>#REF!</f>
        <v>#REF!</v>
      </c>
      <c r="MVO1671" s="1" t="e">
        <f>#REF!</f>
        <v>#REF!</v>
      </c>
      <c r="MVP1671" s="1" t="e">
        <f>#REF!</f>
        <v>#REF!</v>
      </c>
      <c r="MVQ1671" s="1" t="e">
        <f>#REF!</f>
        <v>#REF!</v>
      </c>
      <c r="MVR1671" s="1" t="e">
        <f>#REF!</f>
        <v>#REF!</v>
      </c>
      <c r="MVS1671" s="1" t="e">
        <f>#REF!</f>
        <v>#REF!</v>
      </c>
      <c r="MVT1671" s="1" t="e">
        <f>#REF!</f>
        <v>#REF!</v>
      </c>
      <c r="MVU1671" s="1" t="e">
        <f>#REF!</f>
        <v>#REF!</v>
      </c>
      <c r="MVV1671" s="1" t="e">
        <f>#REF!</f>
        <v>#REF!</v>
      </c>
      <c r="MVW1671" s="1" t="e">
        <f>#REF!</f>
        <v>#REF!</v>
      </c>
      <c r="MVX1671" s="1" t="e">
        <f>#REF!</f>
        <v>#REF!</v>
      </c>
      <c r="MVY1671" s="1" t="e">
        <f>#REF!</f>
        <v>#REF!</v>
      </c>
      <c r="MVZ1671" s="1" t="e">
        <f>#REF!</f>
        <v>#REF!</v>
      </c>
      <c r="MWA1671" s="1" t="e">
        <f>#REF!</f>
        <v>#REF!</v>
      </c>
      <c r="MWB1671" s="1" t="e">
        <f>#REF!</f>
        <v>#REF!</v>
      </c>
      <c r="MWC1671" s="1" t="e">
        <f>#REF!</f>
        <v>#REF!</v>
      </c>
      <c r="MWD1671" s="1" t="e">
        <f>#REF!</f>
        <v>#REF!</v>
      </c>
      <c r="MWE1671" s="1" t="e">
        <f>#REF!</f>
        <v>#REF!</v>
      </c>
      <c r="MWF1671" s="1" t="e">
        <f>#REF!</f>
        <v>#REF!</v>
      </c>
      <c r="MWG1671" s="1" t="e">
        <f>#REF!</f>
        <v>#REF!</v>
      </c>
      <c r="MWH1671" s="1" t="e">
        <f>#REF!</f>
        <v>#REF!</v>
      </c>
      <c r="MWI1671" s="1" t="e">
        <f>#REF!</f>
        <v>#REF!</v>
      </c>
      <c r="MWJ1671" s="1" t="e">
        <f>#REF!</f>
        <v>#REF!</v>
      </c>
      <c r="MWK1671" s="1" t="e">
        <f>#REF!</f>
        <v>#REF!</v>
      </c>
      <c r="MWL1671" s="1" t="e">
        <f>#REF!</f>
        <v>#REF!</v>
      </c>
      <c r="MWM1671" s="1" t="e">
        <f>#REF!</f>
        <v>#REF!</v>
      </c>
      <c r="MWN1671" s="1" t="e">
        <f>#REF!</f>
        <v>#REF!</v>
      </c>
      <c r="MWO1671" s="1" t="e">
        <f>#REF!</f>
        <v>#REF!</v>
      </c>
      <c r="MWP1671" s="1" t="e">
        <f>#REF!</f>
        <v>#REF!</v>
      </c>
      <c r="MWQ1671" s="1" t="e">
        <f>#REF!</f>
        <v>#REF!</v>
      </c>
      <c r="MWR1671" s="1" t="e">
        <f>#REF!</f>
        <v>#REF!</v>
      </c>
      <c r="MWS1671" s="1" t="e">
        <f>#REF!</f>
        <v>#REF!</v>
      </c>
      <c r="MWT1671" s="1" t="e">
        <f>#REF!</f>
        <v>#REF!</v>
      </c>
      <c r="MWU1671" s="1" t="e">
        <f>#REF!</f>
        <v>#REF!</v>
      </c>
      <c r="MWV1671" s="1" t="e">
        <f>#REF!</f>
        <v>#REF!</v>
      </c>
      <c r="MWW1671" s="1" t="e">
        <f>#REF!</f>
        <v>#REF!</v>
      </c>
      <c r="MWX1671" s="1" t="e">
        <f>#REF!</f>
        <v>#REF!</v>
      </c>
      <c r="MWY1671" s="1" t="e">
        <f>#REF!</f>
        <v>#REF!</v>
      </c>
      <c r="MWZ1671" s="1" t="e">
        <f>#REF!</f>
        <v>#REF!</v>
      </c>
      <c r="MXA1671" s="1" t="e">
        <f>#REF!</f>
        <v>#REF!</v>
      </c>
      <c r="MXB1671" s="1" t="e">
        <f>#REF!</f>
        <v>#REF!</v>
      </c>
      <c r="MXC1671" s="1" t="e">
        <f>#REF!</f>
        <v>#REF!</v>
      </c>
      <c r="MXD1671" s="1" t="e">
        <f>#REF!</f>
        <v>#REF!</v>
      </c>
      <c r="MXE1671" s="1" t="e">
        <f>#REF!</f>
        <v>#REF!</v>
      </c>
      <c r="MXF1671" s="1" t="e">
        <f>#REF!</f>
        <v>#REF!</v>
      </c>
      <c r="MXG1671" s="1" t="e">
        <f>#REF!</f>
        <v>#REF!</v>
      </c>
      <c r="MXH1671" s="1" t="e">
        <f>#REF!</f>
        <v>#REF!</v>
      </c>
      <c r="MXI1671" s="1" t="e">
        <f>#REF!</f>
        <v>#REF!</v>
      </c>
      <c r="MXJ1671" s="1" t="e">
        <f>#REF!</f>
        <v>#REF!</v>
      </c>
      <c r="MXK1671" s="1" t="e">
        <f>#REF!</f>
        <v>#REF!</v>
      </c>
      <c r="MXL1671" s="1" t="e">
        <f>#REF!</f>
        <v>#REF!</v>
      </c>
      <c r="MXM1671" s="1" t="e">
        <f>#REF!</f>
        <v>#REF!</v>
      </c>
      <c r="MXN1671" s="1" t="e">
        <f>#REF!</f>
        <v>#REF!</v>
      </c>
      <c r="MXO1671" s="1" t="e">
        <f>#REF!</f>
        <v>#REF!</v>
      </c>
      <c r="MXP1671" s="1" t="e">
        <f>#REF!</f>
        <v>#REF!</v>
      </c>
      <c r="MXQ1671" s="1" t="e">
        <f>#REF!</f>
        <v>#REF!</v>
      </c>
      <c r="MXR1671" s="1" t="e">
        <f>#REF!</f>
        <v>#REF!</v>
      </c>
      <c r="MXS1671" s="1" t="e">
        <f>#REF!</f>
        <v>#REF!</v>
      </c>
      <c r="MXT1671" s="1" t="e">
        <f>#REF!</f>
        <v>#REF!</v>
      </c>
      <c r="MXU1671" s="1" t="e">
        <f>#REF!</f>
        <v>#REF!</v>
      </c>
      <c r="MXV1671" s="1" t="e">
        <f>#REF!</f>
        <v>#REF!</v>
      </c>
      <c r="MXW1671" s="1" t="e">
        <f>#REF!</f>
        <v>#REF!</v>
      </c>
      <c r="MXX1671" s="1" t="e">
        <f>#REF!</f>
        <v>#REF!</v>
      </c>
      <c r="MXY1671" s="1" t="e">
        <f>#REF!</f>
        <v>#REF!</v>
      </c>
      <c r="MXZ1671" s="1" t="e">
        <f>#REF!</f>
        <v>#REF!</v>
      </c>
      <c r="MYA1671" s="1" t="e">
        <f>#REF!</f>
        <v>#REF!</v>
      </c>
      <c r="MYB1671" s="1" t="e">
        <f>#REF!</f>
        <v>#REF!</v>
      </c>
      <c r="MYC1671" s="1" t="e">
        <f>#REF!</f>
        <v>#REF!</v>
      </c>
      <c r="MYD1671" s="1" t="e">
        <f>#REF!</f>
        <v>#REF!</v>
      </c>
      <c r="MYE1671" s="1" t="e">
        <f>#REF!</f>
        <v>#REF!</v>
      </c>
      <c r="MYF1671" s="1" t="e">
        <f>#REF!</f>
        <v>#REF!</v>
      </c>
      <c r="MYG1671" s="1" t="e">
        <f>#REF!</f>
        <v>#REF!</v>
      </c>
      <c r="MYH1671" s="1" t="e">
        <f>#REF!</f>
        <v>#REF!</v>
      </c>
      <c r="MYI1671" s="1" t="e">
        <f>#REF!</f>
        <v>#REF!</v>
      </c>
      <c r="MYJ1671" s="1" t="e">
        <f>#REF!</f>
        <v>#REF!</v>
      </c>
      <c r="MYK1671" s="1" t="e">
        <f>#REF!</f>
        <v>#REF!</v>
      </c>
      <c r="MYL1671" s="1" t="e">
        <f>#REF!</f>
        <v>#REF!</v>
      </c>
      <c r="MYM1671" s="1" t="e">
        <f>#REF!</f>
        <v>#REF!</v>
      </c>
      <c r="MYN1671" s="1" t="e">
        <f>#REF!</f>
        <v>#REF!</v>
      </c>
      <c r="MYO1671" s="1" t="e">
        <f>#REF!</f>
        <v>#REF!</v>
      </c>
      <c r="MYP1671" s="1" t="e">
        <f>#REF!</f>
        <v>#REF!</v>
      </c>
      <c r="MYQ1671" s="1" t="e">
        <f>#REF!</f>
        <v>#REF!</v>
      </c>
      <c r="MYR1671" s="1" t="e">
        <f>#REF!</f>
        <v>#REF!</v>
      </c>
      <c r="MYS1671" s="1" t="e">
        <f>#REF!</f>
        <v>#REF!</v>
      </c>
      <c r="MYT1671" s="1" t="e">
        <f>#REF!</f>
        <v>#REF!</v>
      </c>
      <c r="MYU1671" s="1" t="e">
        <f>#REF!</f>
        <v>#REF!</v>
      </c>
      <c r="MYV1671" s="1" t="e">
        <f>#REF!</f>
        <v>#REF!</v>
      </c>
      <c r="MYW1671" s="1" t="e">
        <f>#REF!</f>
        <v>#REF!</v>
      </c>
      <c r="MYX1671" s="1" t="e">
        <f>#REF!</f>
        <v>#REF!</v>
      </c>
      <c r="MYY1671" s="1" t="e">
        <f>#REF!</f>
        <v>#REF!</v>
      </c>
      <c r="MYZ1671" s="1" t="e">
        <f>#REF!</f>
        <v>#REF!</v>
      </c>
      <c r="MZA1671" s="1" t="e">
        <f>#REF!</f>
        <v>#REF!</v>
      </c>
      <c r="MZB1671" s="1" t="e">
        <f>#REF!</f>
        <v>#REF!</v>
      </c>
      <c r="MZC1671" s="1" t="e">
        <f>#REF!</f>
        <v>#REF!</v>
      </c>
      <c r="MZD1671" s="1" t="e">
        <f>#REF!</f>
        <v>#REF!</v>
      </c>
      <c r="MZE1671" s="1" t="e">
        <f>#REF!</f>
        <v>#REF!</v>
      </c>
      <c r="MZF1671" s="1" t="e">
        <f>#REF!</f>
        <v>#REF!</v>
      </c>
      <c r="MZG1671" s="1" t="e">
        <f>#REF!</f>
        <v>#REF!</v>
      </c>
      <c r="MZH1671" s="1" t="e">
        <f>#REF!</f>
        <v>#REF!</v>
      </c>
      <c r="MZI1671" s="1" t="e">
        <f>#REF!</f>
        <v>#REF!</v>
      </c>
      <c r="MZJ1671" s="1" t="e">
        <f>#REF!</f>
        <v>#REF!</v>
      </c>
      <c r="MZK1671" s="1" t="e">
        <f>#REF!</f>
        <v>#REF!</v>
      </c>
      <c r="MZL1671" s="1" t="e">
        <f>#REF!</f>
        <v>#REF!</v>
      </c>
      <c r="MZM1671" s="1" t="e">
        <f>#REF!</f>
        <v>#REF!</v>
      </c>
      <c r="MZN1671" s="1" t="e">
        <f>#REF!</f>
        <v>#REF!</v>
      </c>
      <c r="MZO1671" s="1" t="e">
        <f>#REF!</f>
        <v>#REF!</v>
      </c>
      <c r="MZP1671" s="1" t="e">
        <f>#REF!</f>
        <v>#REF!</v>
      </c>
      <c r="MZQ1671" s="1" t="e">
        <f>#REF!</f>
        <v>#REF!</v>
      </c>
      <c r="MZR1671" s="1" t="e">
        <f>#REF!</f>
        <v>#REF!</v>
      </c>
      <c r="MZS1671" s="1" t="e">
        <f>#REF!</f>
        <v>#REF!</v>
      </c>
      <c r="MZT1671" s="1" t="e">
        <f>#REF!</f>
        <v>#REF!</v>
      </c>
      <c r="MZU1671" s="1" t="e">
        <f>#REF!</f>
        <v>#REF!</v>
      </c>
      <c r="MZV1671" s="1" t="e">
        <f>#REF!</f>
        <v>#REF!</v>
      </c>
      <c r="MZW1671" s="1" t="e">
        <f>#REF!</f>
        <v>#REF!</v>
      </c>
      <c r="MZX1671" s="1" t="e">
        <f>#REF!</f>
        <v>#REF!</v>
      </c>
      <c r="MZY1671" s="1" t="e">
        <f>#REF!</f>
        <v>#REF!</v>
      </c>
      <c r="MZZ1671" s="1" t="e">
        <f>#REF!</f>
        <v>#REF!</v>
      </c>
      <c r="NAA1671" s="1" t="e">
        <f>#REF!</f>
        <v>#REF!</v>
      </c>
      <c r="NAB1671" s="1" t="e">
        <f>#REF!</f>
        <v>#REF!</v>
      </c>
      <c r="NAC1671" s="1" t="e">
        <f>#REF!</f>
        <v>#REF!</v>
      </c>
      <c r="NAD1671" s="1" t="e">
        <f>#REF!</f>
        <v>#REF!</v>
      </c>
      <c r="NAE1671" s="1" t="e">
        <f>#REF!</f>
        <v>#REF!</v>
      </c>
      <c r="NAF1671" s="1" t="e">
        <f>#REF!</f>
        <v>#REF!</v>
      </c>
      <c r="NAG1671" s="1" t="e">
        <f>#REF!</f>
        <v>#REF!</v>
      </c>
      <c r="NAH1671" s="1" t="e">
        <f>#REF!</f>
        <v>#REF!</v>
      </c>
      <c r="NAI1671" s="1" t="e">
        <f>#REF!</f>
        <v>#REF!</v>
      </c>
      <c r="NAJ1671" s="1" t="e">
        <f>#REF!</f>
        <v>#REF!</v>
      </c>
      <c r="NAK1671" s="1" t="e">
        <f>#REF!</f>
        <v>#REF!</v>
      </c>
      <c r="NAL1671" s="1" t="e">
        <f>#REF!</f>
        <v>#REF!</v>
      </c>
      <c r="NAM1671" s="1" t="e">
        <f>#REF!</f>
        <v>#REF!</v>
      </c>
      <c r="NAN1671" s="1" t="e">
        <f>#REF!</f>
        <v>#REF!</v>
      </c>
      <c r="NAO1671" s="1" t="e">
        <f>#REF!</f>
        <v>#REF!</v>
      </c>
      <c r="NAP1671" s="1" t="e">
        <f>#REF!</f>
        <v>#REF!</v>
      </c>
      <c r="NAQ1671" s="1" t="e">
        <f>#REF!</f>
        <v>#REF!</v>
      </c>
      <c r="NAR1671" s="1" t="e">
        <f>#REF!</f>
        <v>#REF!</v>
      </c>
      <c r="NAS1671" s="1" t="e">
        <f>#REF!</f>
        <v>#REF!</v>
      </c>
      <c r="NAT1671" s="1" t="e">
        <f>#REF!</f>
        <v>#REF!</v>
      </c>
      <c r="NAU1671" s="1" t="e">
        <f>#REF!</f>
        <v>#REF!</v>
      </c>
      <c r="NAV1671" s="1" t="e">
        <f>#REF!</f>
        <v>#REF!</v>
      </c>
      <c r="NAW1671" s="1" t="e">
        <f>#REF!</f>
        <v>#REF!</v>
      </c>
      <c r="NAX1671" s="1" t="e">
        <f>#REF!</f>
        <v>#REF!</v>
      </c>
      <c r="NAY1671" s="1" t="e">
        <f>#REF!</f>
        <v>#REF!</v>
      </c>
      <c r="NAZ1671" s="1" t="e">
        <f>#REF!</f>
        <v>#REF!</v>
      </c>
      <c r="NBA1671" s="1" t="e">
        <f>#REF!</f>
        <v>#REF!</v>
      </c>
      <c r="NBB1671" s="1" t="e">
        <f>#REF!</f>
        <v>#REF!</v>
      </c>
      <c r="NBC1671" s="1" t="e">
        <f>#REF!</f>
        <v>#REF!</v>
      </c>
      <c r="NBD1671" s="1" t="e">
        <f>#REF!</f>
        <v>#REF!</v>
      </c>
      <c r="NBE1671" s="1" t="e">
        <f>#REF!</f>
        <v>#REF!</v>
      </c>
      <c r="NBF1671" s="1" t="e">
        <f>#REF!</f>
        <v>#REF!</v>
      </c>
      <c r="NBG1671" s="1" t="e">
        <f>#REF!</f>
        <v>#REF!</v>
      </c>
      <c r="NBH1671" s="1" t="e">
        <f>#REF!</f>
        <v>#REF!</v>
      </c>
      <c r="NBI1671" s="1" t="e">
        <f>#REF!</f>
        <v>#REF!</v>
      </c>
      <c r="NBJ1671" s="1" t="e">
        <f>#REF!</f>
        <v>#REF!</v>
      </c>
      <c r="NBK1671" s="1" t="e">
        <f>#REF!</f>
        <v>#REF!</v>
      </c>
      <c r="NBL1671" s="1" t="e">
        <f>#REF!</f>
        <v>#REF!</v>
      </c>
      <c r="NBM1671" s="1" t="e">
        <f>#REF!</f>
        <v>#REF!</v>
      </c>
      <c r="NBN1671" s="1" t="e">
        <f>#REF!</f>
        <v>#REF!</v>
      </c>
      <c r="NBO1671" s="1" t="e">
        <f>#REF!</f>
        <v>#REF!</v>
      </c>
      <c r="NBP1671" s="1" t="e">
        <f>#REF!</f>
        <v>#REF!</v>
      </c>
      <c r="NBQ1671" s="1" t="e">
        <f>#REF!</f>
        <v>#REF!</v>
      </c>
      <c r="NBR1671" s="1" t="e">
        <f>#REF!</f>
        <v>#REF!</v>
      </c>
      <c r="NBS1671" s="1" t="e">
        <f>#REF!</f>
        <v>#REF!</v>
      </c>
      <c r="NBT1671" s="1" t="e">
        <f>#REF!</f>
        <v>#REF!</v>
      </c>
      <c r="NBU1671" s="1" t="e">
        <f>#REF!</f>
        <v>#REF!</v>
      </c>
      <c r="NBV1671" s="1" t="e">
        <f>#REF!</f>
        <v>#REF!</v>
      </c>
      <c r="NBW1671" s="1" t="e">
        <f>#REF!</f>
        <v>#REF!</v>
      </c>
      <c r="NBX1671" s="1" t="e">
        <f>#REF!</f>
        <v>#REF!</v>
      </c>
      <c r="NBY1671" s="1" t="e">
        <f>#REF!</f>
        <v>#REF!</v>
      </c>
      <c r="NBZ1671" s="1" t="e">
        <f>#REF!</f>
        <v>#REF!</v>
      </c>
      <c r="NCA1671" s="1" t="e">
        <f>#REF!</f>
        <v>#REF!</v>
      </c>
      <c r="NCB1671" s="1" t="e">
        <f>#REF!</f>
        <v>#REF!</v>
      </c>
      <c r="NCC1671" s="1" t="e">
        <f>#REF!</f>
        <v>#REF!</v>
      </c>
      <c r="NCD1671" s="1" t="e">
        <f>#REF!</f>
        <v>#REF!</v>
      </c>
      <c r="NCE1671" s="1" t="e">
        <f>#REF!</f>
        <v>#REF!</v>
      </c>
      <c r="NCF1671" s="1" t="e">
        <f>#REF!</f>
        <v>#REF!</v>
      </c>
      <c r="NCG1671" s="1" t="e">
        <f>#REF!</f>
        <v>#REF!</v>
      </c>
      <c r="NCH1671" s="1" t="e">
        <f>#REF!</f>
        <v>#REF!</v>
      </c>
      <c r="NCI1671" s="1" t="e">
        <f>#REF!</f>
        <v>#REF!</v>
      </c>
      <c r="NCJ1671" s="1" t="e">
        <f>#REF!</f>
        <v>#REF!</v>
      </c>
      <c r="NCK1671" s="1" t="e">
        <f>#REF!</f>
        <v>#REF!</v>
      </c>
      <c r="NCL1671" s="1" t="e">
        <f>#REF!</f>
        <v>#REF!</v>
      </c>
      <c r="NCM1671" s="1" t="e">
        <f>#REF!</f>
        <v>#REF!</v>
      </c>
      <c r="NCN1671" s="1" t="e">
        <f>#REF!</f>
        <v>#REF!</v>
      </c>
      <c r="NCO1671" s="1" t="e">
        <f>#REF!</f>
        <v>#REF!</v>
      </c>
      <c r="NCP1671" s="1" t="e">
        <f>#REF!</f>
        <v>#REF!</v>
      </c>
      <c r="NCQ1671" s="1" t="e">
        <f>#REF!</f>
        <v>#REF!</v>
      </c>
      <c r="NCR1671" s="1" t="e">
        <f>#REF!</f>
        <v>#REF!</v>
      </c>
      <c r="NCS1671" s="1" t="e">
        <f>#REF!</f>
        <v>#REF!</v>
      </c>
      <c r="NCT1671" s="1" t="e">
        <f>#REF!</f>
        <v>#REF!</v>
      </c>
      <c r="NCU1671" s="1" t="e">
        <f>#REF!</f>
        <v>#REF!</v>
      </c>
      <c r="NCV1671" s="1" t="e">
        <f>#REF!</f>
        <v>#REF!</v>
      </c>
      <c r="NCW1671" s="1" t="e">
        <f>#REF!</f>
        <v>#REF!</v>
      </c>
      <c r="NCX1671" s="1" t="e">
        <f>#REF!</f>
        <v>#REF!</v>
      </c>
      <c r="NCY1671" s="1" t="e">
        <f>#REF!</f>
        <v>#REF!</v>
      </c>
      <c r="NCZ1671" s="1" t="e">
        <f>#REF!</f>
        <v>#REF!</v>
      </c>
      <c r="NDA1671" s="1" t="e">
        <f>#REF!</f>
        <v>#REF!</v>
      </c>
      <c r="NDB1671" s="1" t="e">
        <f>#REF!</f>
        <v>#REF!</v>
      </c>
      <c r="NDC1671" s="1" t="e">
        <f>#REF!</f>
        <v>#REF!</v>
      </c>
      <c r="NDD1671" s="1" t="e">
        <f>#REF!</f>
        <v>#REF!</v>
      </c>
      <c r="NDE1671" s="1" t="e">
        <f>#REF!</f>
        <v>#REF!</v>
      </c>
      <c r="NDF1671" s="1" t="e">
        <f>#REF!</f>
        <v>#REF!</v>
      </c>
      <c r="NDG1671" s="1" t="e">
        <f>#REF!</f>
        <v>#REF!</v>
      </c>
      <c r="NDH1671" s="1" t="e">
        <f>#REF!</f>
        <v>#REF!</v>
      </c>
      <c r="NDI1671" s="1" t="e">
        <f>#REF!</f>
        <v>#REF!</v>
      </c>
      <c r="NDJ1671" s="1" t="e">
        <f>#REF!</f>
        <v>#REF!</v>
      </c>
      <c r="NDK1671" s="1" t="e">
        <f>#REF!</f>
        <v>#REF!</v>
      </c>
      <c r="NDL1671" s="1" t="e">
        <f>#REF!</f>
        <v>#REF!</v>
      </c>
      <c r="NDM1671" s="1" t="e">
        <f>#REF!</f>
        <v>#REF!</v>
      </c>
      <c r="NDN1671" s="1" t="e">
        <f>#REF!</f>
        <v>#REF!</v>
      </c>
      <c r="NDO1671" s="1" t="e">
        <f>#REF!</f>
        <v>#REF!</v>
      </c>
      <c r="NDP1671" s="1" t="e">
        <f>#REF!</f>
        <v>#REF!</v>
      </c>
      <c r="NDQ1671" s="1" t="e">
        <f>#REF!</f>
        <v>#REF!</v>
      </c>
      <c r="NDR1671" s="1" t="e">
        <f>#REF!</f>
        <v>#REF!</v>
      </c>
      <c r="NDS1671" s="1" t="e">
        <f>#REF!</f>
        <v>#REF!</v>
      </c>
      <c r="NDT1671" s="1" t="e">
        <f>#REF!</f>
        <v>#REF!</v>
      </c>
      <c r="NDU1671" s="1" t="e">
        <f>#REF!</f>
        <v>#REF!</v>
      </c>
      <c r="NDV1671" s="1" t="e">
        <f>#REF!</f>
        <v>#REF!</v>
      </c>
      <c r="NDW1671" s="1" t="e">
        <f>#REF!</f>
        <v>#REF!</v>
      </c>
      <c r="NDX1671" s="1" t="e">
        <f>#REF!</f>
        <v>#REF!</v>
      </c>
      <c r="NDY1671" s="1" t="e">
        <f>#REF!</f>
        <v>#REF!</v>
      </c>
      <c r="NDZ1671" s="1" t="e">
        <f>#REF!</f>
        <v>#REF!</v>
      </c>
      <c r="NEA1671" s="1" t="e">
        <f>#REF!</f>
        <v>#REF!</v>
      </c>
      <c r="NEB1671" s="1" t="e">
        <f>#REF!</f>
        <v>#REF!</v>
      </c>
      <c r="NEC1671" s="1" t="e">
        <f>#REF!</f>
        <v>#REF!</v>
      </c>
      <c r="NED1671" s="1" t="e">
        <f>#REF!</f>
        <v>#REF!</v>
      </c>
      <c r="NEE1671" s="1" t="e">
        <f>#REF!</f>
        <v>#REF!</v>
      </c>
      <c r="NEF1671" s="1" t="e">
        <f>#REF!</f>
        <v>#REF!</v>
      </c>
      <c r="NEG1671" s="1" t="e">
        <f>#REF!</f>
        <v>#REF!</v>
      </c>
      <c r="NEH1671" s="1" t="e">
        <f>#REF!</f>
        <v>#REF!</v>
      </c>
      <c r="NEI1671" s="1" t="e">
        <f>#REF!</f>
        <v>#REF!</v>
      </c>
      <c r="NEJ1671" s="1" t="e">
        <f>#REF!</f>
        <v>#REF!</v>
      </c>
      <c r="NEK1671" s="1" t="e">
        <f>#REF!</f>
        <v>#REF!</v>
      </c>
      <c r="NEL1671" s="1" t="e">
        <f>#REF!</f>
        <v>#REF!</v>
      </c>
      <c r="NEM1671" s="1" t="e">
        <f>#REF!</f>
        <v>#REF!</v>
      </c>
      <c r="NEN1671" s="1" t="e">
        <f>#REF!</f>
        <v>#REF!</v>
      </c>
      <c r="NEO1671" s="1" t="e">
        <f>#REF!</f>
        <v>#REF!</v>
      </c>
      <c r="NEP1671" s="1" t="e">
        <f>#REF!</f>
        <v>#REF!</v>
      </c>
      <c r="NEQ1671" s="1" t="e">
        <f>#REF!</f>
        <v>#REF!</v>
      </c>
      <c r="NER1671" s="1" t="e">
        <f>#REF!</f>
        <v>#REF!</v>
      </c>
      <c r="NES1671" s="1" t="e">
        <f>#REF!</f>
        <v>#REF!</v>
      </c>
      <c r="NET1671" s="1" t="e">
        <f>#REF!</f>
        <v>#REF!</v>
      </c>
      <c r="NEU1671" s="1" t="e">
        <f>#REF!</f>
        <v>#REF!</v>
      </c>
      <c r="NEV1671" s="1" t="e">
        <f>#REF!</f>
        <v>#REF!</v>
      </c>
      <c r="NEW1671" s="1" t="e">
        <f>#REF!</f>
        <v>#REF!</v>
      </c>
      <c r="NEX1671" s="1" t="e">
        <f>#REF!</f>
        <v>#REF!</v>
      </c>
      <c r="NEY1671" s="1" t="e">
        <f>#REF!</f>
        <v>#REF!</v>
      </c>
      <c r="NEZ1671" s="1" t="e">
        <f>#REF!</f>
        <v>#REF!</v>
      </c>
      <c r="NFA1671" s="1" t="e">
        <f>#REF!</f>
        <v>#REF!</v>
      </c>
      <c r="NFB1671" s="1" t="e">
        <f>#REF!</f>
        <v>#REF!</v>
      </c>
      <c r="NFC1671" s="1" t="e">
        <f>#REF!</f>
        <v>#REF!</v>
      </c>
      <c r="NFD1671" s="1" t="e">
        <f>#REF!</f>
        <v>#REF!</v>
      </c>
      <c r="NFE1671" s="1" t="e">
        <f>#REF!</f>
        <v>#REF!</v>
      </c>
      <c r="NFF1671" s="1" t="e">
        <f>#REF!</f>
        <v>#REF!</v>
      </c>
      <c r="NFG1671" s="1" t="e">
        <f>#REF!</f>
        <v>#REF!</v>
      </c>
      <c r="NFH1671" s="1" t="e">
        <f>#REF!</f>
        <v>#REF!</v>
      </c>
      <c r="NFI1671" s="1" t="e">
        <f>#REF!</f>
        <v>#REF!</v>
      </c>
      <c r="NFJ1671" s="1" t="e">
        <f>#REF!</f>
        <v>#REF!</v>
      </c>
      <c r="NFK1671" s="1" t="e">
        <f>#REF!</f>
        <v>#REF!</v>
      </c>
      <c r="NFL1671" s="1" t="e">
        <f>#REF!</f>
        <v>#REF!</v>
      </c>
      <c r="NFM1671" s="1" t="e">
        <f>#REF!</f>
        <v>#REF!</v>
      </c>
      <c r="NFN1671" s="1" t="e">
        <f>#REF!</f>
        <v>#REF!</v>
      </c>
      <c r="NFO1671" s="1" t="e">
        <f>#REF!</f>
        <v>#REF!</v>
      </c>
      <c r="NFP1671" s="1" t="e">
        <f>#REF!</f>
        <v>#REF!</v>
      </c>
      <c r="NFQ1671" s="1" t="e">
        <f>#REF!</f>
        <v>#REF!</v>
      </c>
      <c r="NFR1671" s="1" t="e">
        <f>#REF!</f>
        <v>#REF!</v>
      </c>
      <c r="NFS1671" s="1" t="e">
        <f>#REF!</f>
        <v>#REF!</v>
      </c>
      <c r="NFT1671" s="1" t="e">
        <f>#REF!</f>
        <v>#REF!</v>
      </c>
      <c r="NFU1671" s="1" t="e">
        <f>#REF!</f>
        <v>#REF!</v>
      </c>
      <c r="NFV1671" s="1" t="e">
        <f>#REF!</f>
        <v>#REF!</v>
      </c>
      <c r="NFW1671" s="1" t="e">
        <f>#REF!</f>
        <v>#REF!</v>
      </c>
      <c r="NFX1671" s="1" t="e">
        <f>#REF!</f>
        <v>#REF!</v>
      </c>
      <c r="NFY1671" s="1" t="e">
        <f>#REF!</f>
        <v>#REF!</v>
      </c>
      <c r="NFZ1671" s="1" t="e">
        <f>#REF!</f>
        <v>#REF!</v>
      </c>
      <c r="NGA1671" s="1" t="e">
        <f>#REF!</f>
        <v>#REF!</v>
      </c>
      <c r="NGB1671" s="1" t="e">
        <f>#REF!</f>
        <v>#REF!</v>
      </c>
      <c r="NGC1671" s="1" t="e">
        <f>#REF!</f>
        <v>#REF!</v>
      </c>
      <c r="NGD1671" s="1" t="e">
        <f>#REF!</f>
        <v>#REF!</v>
      </c>
      <c r="NGE1671" s="1" t="e">
        <f>#REF!</f>
        <v>#REF!</v>
      </c>
      <c r="NGF1671" s="1" t="e">
        <f>#REF!</f>
        <v>#REF!</v>
      </c>
      <c r="NGG1671" s="1" t="e">
        <f>#REF!</f>
        <v>#REF!</v>
      </c>
      <c r="NGH1671" s="1" t="e">
        <f>#REF!</f>
        <v>#REF!</v>
      </c>
      <c r="NGI1671" s="1" t="e">
        <f>#REF!</f>
        <v>#REF!</v>
      </c>
      <c r="NGJ1671" s="1" t="e">
        <f>#REF!</f>
        <v>#REF!</v>
      </c>
      <c r="NGK1671" s="1" t="e">
        <f>#REF!</f>
        <v>#REF!</v>
      </c>
      <c r="NGL1671" s="1" t="e">
        <f>#REF!</f>
        <v>#REF!</v>
      </c>
      <c r="NGM1671" s="1" t="e">
        <f>#REF!</f>
        <v>#REF!</v>
      </c>
      <c r="NGN1671" s="1" t="e">
        <f>#REF!</f>
        <v>#REF!</v>
      </c>
      <c r="NGO1671" s="1" t="e">
        <f>#REF!</f>
        <v>#REF!</v>
      </c>
      <c r="NGP1671" s="1" t="e">
        <f>#REF!</f>
        <v>#REF!</v>
      </c>
      <c r="NGQ1671" s="1" t="e">
        <f>#REF!</f>
        <v>#REF!</v>
      </c>
      <c r="NGR1671" s="1" t="e">
        <f>#REF!</f>
        <v>#REF!</v>
      </c>
      <c r="NGS1671" s="1" t="e">
        <f>#REF!</f>
        <v>#REF!</v>
      </c>
      <c r="NGT1671" s="1" t="e">
        <f>#REF!</f>
        <v>#REF!</v>
      </c>
      <c r="NGU1671" s="1" t="e">
        <f>#REF!</f>
        <v>#REF!</v>
      </c>
      <c r="NGV1671" s="1" t="e">
        <f>#REF!</f>
        <v>#REF!</v>
      </c>
      <c r="NGW1671" s="1" t="e">
        <f>#REF!</f>
        <v>#REF!</v>
      </c>
      <c r="NGX1671" s="1" t="e">
        <f>#REF!</f>
        <v>#REF!</v>
      </c>
      <c r="NGY1671" s="1" t="e">
        <f>#REF!</f>
        <v>#REF!</v>
      </c>
      <c r="NGZ1671" s="1" t="e">
        <f>#REF!</f>
        <v>#REF!</v>
      </c>
      <c r="NHA1671" s="1" t="e">
        <f>#REF!</f>
        <v>#REF!</v>
      </c>
      <c r="NHB1671" s="1" t="e">
        <f>#REF!</f>
        <v>#REF!</v>
      </c>
      <c r="NHC1671" s="1" t="e">
        <f>#REF!</f>
        <v>#REF!</v>
      </c>
      <c r="NHD1671" s="1" t="e">
        <f>#REF!</f>
        <v>#REF!</v>
      </c>
      <c r="NHE1671" s="1" t="e">
        <f>#REF!</f>
        <v>#REF!</v>
      </c>
      <c r="NHF1671" s="1" t="e">
        <f>#REF!</f>
        <v>#REF!</v>
      </c>
      <c r="NHG1671" s="1" t="e">
        <f>#REF!</f>
        <v>#REF!</v>
      </c>
      <c r="NHH1671" s="1" t="e">
        <f>#REF!</f>
        <v>#REF!</v>
      </c>
      <c r="NHI1671" s="1" t="e">
        <f>#REF!</f>
        <v>#REF!</v>
      </c>
      <c r="NHJ1671" s="1" t="e">
        <f>#REF!</f>
        <v>#REF!</v>
      </c>
      <c r="NHK1671" s="1" t="e">
        <f>#REF!</f>
        <v>#REF!</v>
      </c>
      <c r="NHL1671" s="1" t="e">
        <f>#REF!</f>
        <v>#REF!</v>
      </c>
      <c r="NHM1671" s="1" t="e">
        <f>#REF!</f>
        <v>#REF!</v>
      </c>
      <c r="NHN1671" s="1" t="e">
        <f>#REF!</f>
        <v>#REF!</v>
      </c>
      <c r="NHO1671" s="1" t="e">
        <f>#REF!</f>
        <v>#REF!</v>
      </c>
      <c r="NHP1671" s="1" t="e">
        <f>#REF!</f>
        <v>#REF!</v>
      </c>
      <c r="NHQ1671" s="1" t="e">
        <f>#REF!</f>
        <v>#REF!</v>
      </c>
      <c r="NHR1671" s="1" t="e">
        <f>#REF!</f>
        <v>#REF!</v>
      </c>
      <c r="NHS1671" s="1" t="e">
        <f>#REF!</f>
        <v>#REF!</v>
      </c>
      <c r="NHT1671" s="1" t="e">
        <f>#REF!</f>
        <v>#REF!</v>
      </c>
      <c r="NHU1671" s="1" t="e">
        <f>#REF!</f>
        <v>#REF!</v>
      </c>
      <c r="NHV1671" s="1" t="e">
        <f>#REF!</f>
        <v>#REF!</v>
      </c>
      <c r="NHW1671" s="1" t="e">
        <f>#REF!</f>
        <v>#REF!</v>
      </c>
      <c r="NHX1671" s="1" t="e">
        <f>#REF!</f>
        <v>#REF!</v>
      </c>
      <c r="NHY1671" s="1" t="e">
        <f>#REF!</f>
        <v>#REF!</v>
      </c>
      <c r="NHZ1671" s="1" t="e">
        <f>#REF!</f>
        <v>#REF!</v>
      </c>
      <c r="NIA1671" s="1" t="e">
        <f>#REF!</f>
        <v>#REF!</v>
      </c>
      <c r="NIB1671" s="1" t="e">
        <f>#REF!</f>
        <v>#REF!</v>
      </c>
      <c r="NIC1671" s="1" t="e">
        <f>#REF!</f>
        <v>#REF!</v>
      </c>
      <c r="NID1671" s="1" t="e">
        <f>#REF!</f>
        <v>#REF!</v>
      </c>
      <c r="NIE1671" s="1" t="e">
        <f>#REF!</f>
        <v>#REF!</v>
      </c>
      <c r="NIF1671" s="1" t="e">
        <f>#REF!</f>
        <v>#REF!</v>
      </c>
      <c r="NIG1671" s="1" t="e">
        <f>#REF!</f>
        <v>#REF!</v>
      </c>
      <c r="NIH1671" s="1" t="e">
        <f>#REF!</f>
        <v>#REF!</v>
      </c>
      <c r="NII1671" s="1" t="e">
        <f>#REF!</f>
        <v>#REF!</v>
      </c>
      <c r="NIJ1671" s="1" t="e">
        <f>#REF!</f>
        <v>#REF!</v>
      </c>
      <c r="NIK1671" s="1" t="e">
        <f>#REF!</f>
        <v>#REF!</v>
      </c>
      <c r="NIL1671" s="1" t="e">
        <f>#REF!</f>
        <v>#REF!</v>
      </c>
      <c r="NIM1671" s="1" t="e">
        <f>#REF!</f>
        <v>#REF!</v>
      </c>
      <c r="NIN1671" s="1" t="e">
        <f>#REF!</f>
        <v>#REF!</v>
      </c>
      <c r="NIO1671" s="1" t="e">
        <f>#REF!</f>
        <v>#REF!</v>
      </c>
      <c r="NIP1671" s="1" t="e">
        <f>#REF!</f>
        <v>#REF!</v>
      </c>
      <c r="NIQ1671" s="1" t="e">
        <f>#REF!</f>
        <v>#REF!</v>
      </c>
      <c r="NIR1671" s="1" t="e">
        <f>#REF!</f>
        <v>#REF!</v>
      </c>
      <c r="NIS1671" s="1" t="e">
        <f>#REF!</f>
        <v>#REF!</v>
      </c>
      <c r="NIT1671" s="1" t="e">
        <f>#REF!</f>
        <v>#REF!</v>
      </c>
      <c r="NIU1671" s="1" t="e">
        <f>#REF!</f>
        <v>#REF!</v>
      </c>
      <c r="NIV1671" s="1" t="e">
        <f>#REF!</f>
        <v>#REF!</v>
      </c>
      <c r="NIW1671" s="1" t="e">
        <f>#REF!</f>
        <v>#REF!</v>
      </c>
      <c r="NIX1671" s="1" t="e">
        <f>#REF!</f>
        <v>#REF!</v>
      </c>
      <c r="NIY1671" s="1" t="e">
        <f>#REF!</f>
        <v>#REF!</v>
      </c>
      <c r="NIZ1671" s="1" t="e">
        <f>#REF!</f>
        <v>#REF!</v>
      </c>
      <c r="NJA1671" s="1" t="e">
        <f>#REF!</f>
        <v>#REF!</v>
      </c>
      <c r="NJB1671" s="1" t="e">
        <f>#REF!</f>
        <v>#REF!</v>
      </c>
      <c r="NJC1671" s="1" t="e">
        <f>#REF!</f>
        <v>#REF!</v>
      </c>
      <c r="NJD1671" s="1" t="e">
        <f>#REF!</f>
        <v>#REF!</v>
      </c>
      <c r="NJE1671" s="1" t="e">
        <f>#REF!</f>
        <v>#REF!</v>
      </c>
      <c r="NJF1671" s="1" t="e">
        <f>#REF!</f>
        <v>#REF!</v>
      </c>
      <c r="NJG1671" s="1" t="e">
        <f>#REF!</f>
        <v>#REF!</v>
      </c>
      <c r="NJH1671" s="1" t="e">
        <f>#REF!</f>
        <v>#REF!</v>
      </c>
      <c r="NJI1671" s="1" t="e">
        <f>#REF!</f>
        <v>#REF!</v>
      </c>
      <c r="NJJ1671" s="1" t="e">
        <f>#REF!</f>
        <v>#REF!</v>
      </c>
      <c r="NJK1671" s="1" t="e">
        <f>#REF!</f>
        <v>#REF!</v>
      </c>
      <c r="NJL1671" s="1" t="e">
        <f>#REF!</f>
        <v>#REF!</v>
      </c>
      <c r="NJM1671" s="1" t="e">
        <f>#REF!</f>
        <v>#REF!</v>
      </c>
      <c r="NJN1671" s="1" t="e">
        <f>#REF!</f>
        <v>#REF!</v>
      </c>
      <c r="NJO1671" s="1" t="e">
        <f>#REF!</f>
        <v>#REF!</v>
      </c>
      <c r="NJP1671" s="1" t="e">
        <f>#REF!</f>
        <v>#REF!</v>
      </c>
      <c r="NJQ1671" s="1" t="e">
        <f>#REF!</f>
        <v>#REF!</v>
      </c>
      <c r="NJR1671" s="1" t="e">
        <f>#REF!</f>
        <v>#REF!</v>
      </c>
      <c r="NJS1671" s="1" t="e">
        <f>#REF!</f>
        <v>#REF!</v>
      </c>
      <c r="NJT1671" s="1" t="e">
        <f>#REF!</f>
        <v>#REF!</v>
      </c>
      <c r="NJU1671" s="1" t="e">
        <f>#REF!</f>
        <v>#REF!</v>
      </c>
      <c r="NJV1671" s="1" t="e">
        <f>#REF!</f>
        <v>#REF!</v>
      </c>
      <c r="NJW1671" s="1" t="e">
        <f>#REF!</f>
        <v>#REF!</v>
      </c>
      <c r="NJX1671" s="1" t="e">
        <f>#REF!</f>
        <v>#REF!</v>
      </c>
      <c r="NJY1671" s="1" t="e">
        <f>#REF!</f>
        <v>#REF!</v>
      </c>
      <c r="NJZ1671" s="1" t="e">
        <f>#REF!</f>
        <v>#REF!</v>
      </c>
      <c r="NKA1671" s="1" t="e">
        <f>#REF!</f>
        <v>#REF!</v>
      </c>
      <c r="NKB1671" s="1" t="e">
        <f>#REF!</f>
        <v>#REF!</v>
      </c>
      <c r="NKC1671" s="1" t="e">
        <f>#REF!</f>
        <v>#REF!</v>
      </c>
      <c r="NKD1671" s="1" t="e">
        <f>#REF!</f>
        <v>#REF!</v>
      </c>
      <c r="NKE1671" s="1" t="e">
        <f>#REF!</f>
        <v>#REF!</v>
      </c>
      <c r="NKF1671" s="1" t="e">
        <f>#REF!</f>
        <v>#REF!</v>
      </c>
      <c r="NKG1671" s="1" t="e">
        <f>#REF!</f>
        <v>#REF!</v>
      </c>
      <c r="NKH1671" s="1" t="e">
        <f>#REF!</f>
        <v>#REF!</v>
      </c>
      <c r="NKI1671" s="1" t="e">
        <f>#REF!</f>
        <v>#REF!</v>
      </c>
      <c r="NKJ1671" s="1" t="e">
        <f>#REF!</f>
        <v>#REF!</v>
      </c>
      <c r="NKK1671" s="1" t="e">
        <f>#REF!</f>
        <v>#REF!</v>
      </c>
      <c r="NKL1671" s="1" t="e">
        <f>#REF!</f>
        <v>#REF!</v>
      </c>
      <c r="NKM1671" s="1" t="e">
        <f>#REF!</f>
        <v>#REF!</v>
      </c>
      <c r="NKN1671" s="1" t="e">
        <f>#REF!</f>
        <v>#REF!</v>
      </c>
      <c r="NKO1671" s="1" t="e">
        <f>#REF!</f>
        <v>#REF!</v>
      </c>
      <c r="NKP1671" s="1" t="e">
        <f>#REF!</f>
        <v>#REF!</v>
      </c>
      <c r="NKQ1671" s="1" t="e">
        <f>#REF!</f>
        <v>#REF!</v>
      </c>
      <c r="NKR1671" s="1" t="e">
        <f>#REF!</f>
        <v>#REF!</v>
      </c>
      <c r="NKS1671" s="1" t="e">
        <f>#REF!</f>
        <v>#REF!</v>
      </c>
      <c r="NKT1671" s="1" t="e">
        <f>#REF!</f>
        <v>#REF!</v>
      </c>
      <c r="NKU1671" s="1" t="e">
        <f>#REF!</f>
        <v>#REF!</v>
      </c>
      <c r="NKV1671" s="1" t="e">
        <f>#REF!</f>
        <v>#REF!</v>
      </c>
      <c r="NKW1671" s="1" t="e">
        <f>#REF!</f>
        <v>#REF!</v>
      </c>
      <c r="NKX1671" s="1" t="e">
        <f>#REF!</f>
        <v>#REF!</v>
      </c>
      <c r="NKY1671" s="1" t="e">
        <f>#REF!</f>
        <v>#REF!</v>
      </c>
      <c r="NKZ1671" s="1" t="e">
        <f>#REF!</f>
        <v>#REF!</v>
      </c>
      <c r="NLA1671" s="1" t="e">
        <f>#REF!</f>
        <v>#REF!</v>
      </c>
      <c r="NLB1671" s="1" t="e">
        <f>#REF!</f>
        <v>#REF!</v>
      </c>
      <c r="NLC1671" s="1" t="e">
        <f>#REF!</f>
        <v>#REF!</v>
      </c>
      <c r="NLD1671" s="1" t="e">
        <f>#REF!</f>
        <v>#REF!</v>
      </c>
      <c r="NLE1671" s="1" t="e">
        <f>#REF!</f>
        <v>#REF!</v>
      </c>
      <c r="NLF1671" s="1" t="e">
        <f>#REF!</f>
        <v>#REF!</v>
      </c>
      <c r="NLG1671" s="1" t="e">
        <f>#REF!</f>
        <v>#REF!</v>
      </c>
      <c r="NLH1671" s="1" t="e">
        <f>#REF!</f>
        <v>#REF!</v>
      </c>
      <c r="NLI1671" s="1" t="e">
        <f>#REF!</f>
        <v>#REF!</v>
      </c>
      <c r="NLJ1671" s="1" t="e">
        <f>#REF!</f>
        <v>#REF!</v>
      </c>
      <c r="NLK1671" s="1" t="e">
        <f>#REF!</f>
        <v>#REF!</v>
      </c>
      <c r="NLL1671" s="1" t="e">
        <f>#REF!</f>
        <v>#REF!</v>
      </c>
      <c r="NLM1671" s="1" t="e">
        <f>#REF!</f>
        <v>#REF!</v>
      </c>
      <c r="NLN1671" s="1" t="e">
        <f>#REF!</f>
        <v>#REF!</v>
      </c>
      <c r="NLO1671" s="1" t="e">
        <f>#REF!</f>
        <v>#REF!</v>
      </c>
      <c r="NLP1671" s="1" t="e">
        <f>#REF!</f>
        <v>#REF!</v>
      </c>
      <c r="NLQ1671" s="1" t="e">
        <f>#REF!</f>
        <v>#REF!</v>
      </c>
      <c r="NLR1671" s="1" t="e">
        <f>#REF!</f>
        <v>#REF!</v>
      </c>
      <c r="NLS1671" s="1" t="e">
        <f>#REF!</f>
        <v>#REF!</v>
      </c>
      <c r="NLT1671" s="1" t="e">
        <f>#REF!</f>
        <v>#REF!</v>
      </c>
      <c r="NLU1671" s="1" t="e">
        <f>#REF!</f>
        <v>#REF!</v>
      </c>
      <c r="NLV1671" s="1" t="e">
        <f>#REF!</f>
        <v>#REF!</v>
      </c>
      <c r="NLW1671" s="1" t="e">
        <f>#REF!</f>
        <v>#REF!</v>
      </c>
      <c r="NLX1671" s="1" t="e">
        <f>#REF!</f>
        <v>#REF!</v>
      </c>
      <c r="NLY1671" s="1" t="e">
        <f>#REF!</f>
        <v>#REF!</v>
      </c>
      <c r="NLZ1671" s="1" t="e">
        <f>#REF!</f>
        <v>#REF!</v>
      </c>
      <c r="NMA1671" s="1" t="e">
        <f>#REF!</f>
        <v>#REF!</v>
      </c>
      <c r="NMB1671" s="1" t="e">
        <f>#REF!</f>
        <v>#REF!</v>
      </c>
      <c r="NMC1671" s="1" t="e">
        <f>#REF!</f>
        <v>#REF!</v>
      </c>
      <c r="NMD1671" s="1" t="e">
        <f>#REF!</f>
        <v>#REF!</v>
      </c>
      <c r="NME1671" s="1" t="e">
        <f>#REF!</f>
        <v>#REF!</v>
      </c>
      <c r="NMF1671" s="1" t="e">
        <f>#REF!</f>
        <v>#REF!</v>
      </c>
      <c r="NMG1671" s="1" t="e">
        <f>#REF!</f>
        <v>#REF!</v>
      </c>
      <c r="NMH1671" s="1" t="e">
        <f>#REF!</f>
        <v>#REF!</v>
      </c>
      <c r="NMI1671" s="1" t="e">
        <f>#REF!</f>
        <v>#REF!</v>
      </c>
      <c r="NMJ1671" s="1" t="e">
        <f>#REF!</f>
        <v>#REF!</v>
      </c>
      <c r="NMK1671" s="1" t="e">
        <f>#REF!</f>
        <v>#REF!</v>
      </c>
      <c r="NML1671" s="1" t="e">
        <f>#REF!</f>
        <v>#REF!</v>
      </c>
      <c r="NMM1671" s="1" t="e">
        <f>#REF!</f>
        <v>#REF!</v>
      </c>
      <c r="NMN1671" s="1" t="e">
        <f>#REF!</f>
        <v>#REF!</v>
      </c>
      <c r="NMO1671" s="1" t="e">
        <f>#REF!</f>
        <v>#REF!</v>
      </c>
      <c r="NMP1671" s="1" t="e">
        <f>#REF!</f>
        <v>#REF!</v>
      </c>
      <c r="NMQ1671" s="1" t="e">
        <f>#REF!</f>
        <v>#REF!</v>
      </c>
      <c r="NMR1671" s="1" t="e">
        <f>#REF!</f>
        <v>#REF!</v>
      </c>
      <c r="NMS1671" s="1" t="e">
        <f>#REF!</f>
        <v>#REF!</v>
      </c>
      <c r="NMT1671" s="1" t="e">
        <f>#REF!</f>
        <v>#REF!</v>
      </c>
      <c r="NMU1671" s="1" t="e">
        <f>#REF!</f>
        <v>#REF!</v>
      </c>
      <c r="NMV1671" s="1" t="e">
        <f>#REF!</f>
        <v>#REF!</v>
      </c>
      <c r="NMW1671" s="1" t="e">
        <f>#REF!</f>
        <v>#REF!</v>
      </c>
      <c r="NMX1671" s="1" t="e">
        <f>#REF!</f>
        <v>#REF!</v>
      </c>
      <c r="NMY1671" s="1" t="e">
        <f>#REF!</f>
        <v>#REF!</v>
      </c>
      <c r="NMZ1671" s="1" t="e">
        <f>#REF!</f>
        <v>#REF!</v>
      </c>
      <c r="NNA1671" s="1" t="e">
        <f>#REF!</f>
        <v>#REF!</v>
      </c>
      <c r="NNB1671" s="1" t="e">
        <f>#REF!</f>
        <v>#REF!</v>
      </c>
      <c r="NNC1671" s="1" t="e">
        <f>#REF!</f>
        <v>#REF!</v>
      </c>
      <c r="NND1671" s="1" t="e">
        <f>#REF!</f>
        <v>#REF!</v>
      </c>
      <c r="NNE1671" s="1" t="e">
        <f>#REF!</f>
        <v>#REF!</v>
      </c>
      <c r="NNF1671" s="1" t="e">
        <f>#REF!</f>
        <v>#REF!</v>
      </c>
      <c r="NNG1671" s="1" t="e">
        <f>#REF!</f>
        <v>#REF!</v>
      </c>
      <c r="NNH1671" s="1" t="e">
        <f>#REF!</f>
        <v>#REF!</v>
      </c>
      <c r="NNI1671" s="1" t="e">
        <f>#REF!</f>
        <v>#REF!</v>
      </c>
      <c r="NNJ1671" s="1" t="e">
        <f>#REF!</f>
        <v>#REF!</v>
      </c>
      <c r="NNK1671" s="1" t="e">
        <f>#REF!</f>
        <v>#REF!</v>
      </c>
      <c r="NNL1671" s="1" t="e">
        <f>#REF!</f>
        <v>#REF!</v>
      </c>
      <c r="NNM1671" s="1" t="e">
        <f>#REF!</f>
        <v>#REF!</v>
      </c>
      <c r="NNN1671" s="1" t="e">
        <f>#REF!</f>
        <v>#REF!</v>
      </c>
      <c r="NNO1671" s="1" t="e">
        <f>#REF!</f>
        <v>#REF!</v>
      </c>
      <c r="NNP1671" s="1" t="e">
        <f>#REF!</f>
        <v>#REF!</v>
      </c>
      <c r="NNQ1671" s="1" t="e">
        <f>#REF!</f>
        <v>#REF!</v>
      </c>
      <c r="NNR1671" s="1" t="e">
        <f>#REF!</f>
        <v>#REF!</v>
      </c>
      <c r="NNS1671" s="1" t="e">
        <f>#REF!</f>
        <v>#REF!</v>
      </c>
      <c r="NNT1671" s="1" t="e">
        <f>#REF!</f>
        <v>#REF!</v>
      </c>
      <c r="NNU1671" s="1" t="e">
        <f>#REF!</f>
        <v>#REF!</v>
      </c>
      <c r="NNV1671" s="1" t="e">
        <f>#REF!</f>
        <v>#REF!</v>
      </c>
      <c r="NNW1671" s="1" t="e">
        <f>#REF!</f>
        <v>#REF!</v>
      </c>
      <c r="NNX1671" s="1" t="e">
        <f>#REF!</f>
        <v>#REF!</v>
      </c>
      <c r="NNY1671" s="1" t="e">
        <f>#REF!</f>
        <v>#REF!</v>
      </c>
      <c r="NNZ1671" s="1" t="e">
        <f>#REF!</f>
        <v>#REF!</v>
      </c>
      <c r="NOA1671" s="1" t="e">
        <f>#REF!</f>
        <v>#REF!</v>
      </c>
      <c r="NOB1671" s="1" t="e">
        <f>#REF!</f>
        <v>#REF!</v>
      </c>
      <c r="NOC1671" s="1" t="e">
        <f>#REF!</f>
        <v>#REF!</v>
      </c>
      <c r="NOD1671" s="1" t="e">
        <f>#REF!</f>
        <v>#REF!</v>
      </c>
      <c r="NOE1671" s="1" t="e">
        <f>#REF!</f>
        <v>#REF!</v>
      </c>
      <c r="NOF1671" s="1" t="e">
        <f>#REF!</f>
        <v>#REF!</v>
      </c>
      <c r="NOG1671" s="1" t="e">
        <f>#REF!</f>
        <v>#REF!</v>
      </c>
      <c r="NOH1671" s="1" t="e">
        <f>#REF!</f>
        <v>#REF!</v>
      </c>
      <c r="NOI1671" s="1" t="e">
        <f>#REF!</f>
        <v>#REF!</v>
      </c>
      <c r="NOJ1671" s="1" t="e">
        <f>#REF!</f>
        <v>#REF!</v>
      </c>
      <c r="NOK1671" s="1" t="e">
        <f>#REF!</f>
        <v>#REF!</v>
      </c>
      <c r="NOL1671" s="1" t="e">
        <f>#REF!</f>
        <v>#REF!</v>
      </c>
      <c r="NOM1671" s="1" t="e">
        <f>#REF!</f>
        <v>#REF!</v>
      </c>
      <c r="NON1671" s="1" t="e">
        <f>#REF!</f>
        <v>#REF!</v>
      </c>
      <c r="NOO1671" s="1" t="e">
        <f>#REF!</f>
        <v>#REF!</v>
      </c>
      <c r="NOP1671" s="1" t="e">
        <f>#REF!</f>
        <v>#REF!</v>
      </c>
      <c r="NOQ1671" s="1" t="e">
        <f>#REF!</f>
        <v>#REF!</v>
      </c>
      <c r="NOR1671" s="1" t="e">
        <f>#REF!</f>
        <v>#REF!</v>
      </c>
      <c r="NOS1671" s="1" t="e">
        <f>#REF!</f>
        <v>#REF!</v>
      </c>
      <c r="NOT1671" s="1" t="e">
        <f>#REF!</f>
        <v>#REF!</v>
      </c>
      <c r="NOU1671" s="1" t="e">
        <f>#REF!</f>
        <v>#REF!</v>
      </c>
      <c r="NOV1671" s="1" t="e">
        <f>#REF!</f>
        <v>#REF!</v>
      </c>
      <c r="NOW1671" s="1" t="e">
        <f>#REF!</f>
        <v>#REF!</v>
      </c>
      <c r="NOX1671" s="1" t="e">
        <f>#REF!</f>
        <v>#REF!</v>
      </c>
      <c r="NOY1671" s="1" t="e">
        <f>#REF!</f>
        <v>#REF!</v>
      </c>
      <c r="NOZ1671" s="1" t="e">
        <f>#REF!</f>
        <v>#REF!</v>
      </c>
      <c r="NPA1671" s="1" t="e">
        <f>#REF!</f>
        <v>#REF!</v>
      </c>
      <c r="NPB1671" s="1" t="e">
        <f>#REF!</f>
        <v>#REF!</v>
      </c>
      <c r="NPC1671" s="1" t="e">
        <f>#REF!</f>
        <v>#REF!</v>
      </c>
      <c r="NPD1671" s="1" t="e">
        <f>#REF!</f>
        <v>#REF!</v>
      </c>
      <c r="NPE1671" s="1" t="e">
        <f>#REF!</f>
        <v>#REF!</v>
      </c>
      <c r="NPF1671" s="1" t="e">
        <f>#REF!</f>
        <v>#REF!</v>
      </c>
      <c r="NPG1671" s="1" t="e">
        <f>#REF!</f>
        <v>#REF!</v>
      </c>
      <c r="NPH1671" s="1" t="e">
        <f>#REF!</f>
        <v>#REF!</v>
      </c>
      <c r="NPI1671" s="1" t="e">
        <f>#REF!</f>
        <v>#REF!</v>
      </c>
      <c r="NPJ1671" s="1" t="e">
        <f>#REF!</f>
        <v>#REF!</v>
      </c>
      <c r="NPK1671" s="1" t="e">
        <f>#REF!</f>
        <v>#REF!</v>
      </c>
      <c r="NPL1671" s="1" t="e">
        <f>#REF!</f>
        <v>#REF!</v>
      </c>
      <c r="NPM1671" s="1" t="e">
        <f>#REF!</f>
        <v>#REF!</v>
      </c>
      <c r="NPN1671" s="1" t="e">
        <f>#REF!</f>
        <v>#REF!</v>
      </c>
      <c r="NPO1671" s="1" t="e">
        <f>#REF!</f>
        <v>#REF!</v>
      </c>
      <c r="NPP1671" s="1" t="e">
        <f>#REF!</f>
        <v>#REF!</v>
      </c>
      <c r="NPQ1671" s="1" t="e">
        <f>#REF!</f>
        <v>#REF!</v>
      </c>
      <c r="NPR1671" s="1" t="e">
        <f>#REF!</f>
        <v>#REF!</v>
      </c>
      <c r="NPS1671" s="1" t="e">
        <f>#REF!</f>
        <v>#REF!</v>
      </c>
      <c r="NPT1671" s="1" t="e">
        <f>#REF!</f>
        <v>#REF!</v>
      </c>
      <c r="NPU1671" s="1" t="e">
        <f>#REF!</f>
        <v>#REF!</v>
      </c>
      <c r="NPV1671" s="1" t="e">
        <f>#REF!</f>
        <v>#REF!</v>
      </c>
      <c r="NPW1671" s="1" t="e">
        <f>#REF!</f>
        <v>#REF!</v>
      </c>
      <c r="NPX1671" s="1" t="e">
        <f>#REF!</f>
        <v>#REF!</v>
      </c>
      <c r="NPY1671" s="1" t="e">
        <f>#REF!</f>
        <v>#REF!</v>
      </c>
      <c r="NPZ1671" s="1" t="e">
        <f>#REF!</f>
        <v>#REF!</v>
      </c>
      <c r="NQA1671" s="1" t="e">
        <f>#REF!</f>
        <v>#REF!</v>
      </c>
      <c r="NQB1671" s="1" t="e">
        <f>#REF!</f>
        <v>#REF!</v>
      </c>
      <c r="NQC1671" s="1" t="e">
        <f>#REF!</f>
        <v>#REF!</v>
      </c>
      <c r="NQD1671" s="1" t="e">
        <f>#REF!</f>
        <v>#REF!</v>
      </c>
      <c r="NQE1671" s="1" t="e">
        <f>#REF!</f>
        <v>#REF!</v>
      </c>
      <c r="NQF1671" s="1" t="e">
        <f>#REF!</f>
        <v>#REF!</v>
      </c>
      <c r="NQG1671" s="1" t="e">
        <f>#REF!</f>
        <v>#REF!</v>
      </c>
      <c r="NQH1671" s="1" t="e">
        <f>#REF!</f>
        <v>#REF!</v>
      </c>
      <c r="NQI1671" s="1" t="e">
        <f>#REF!</f>
        <v>#REF!</v>
      </c>
      <c r="NQJ1671" s="1" t="e">
        <f>#REF!</f>
        <v>#REF!</v>
      </c>
      <c r="NQK1671" s="1" t="e">
        <f>#REF!</f>
        <v>#REF!</v>
      </c>
      <c r="NQL1671" s="1" t="e">
        <f>#REF!</f>
        <v>#REF!</v>
      </c>
      <c r="NQM1671" s="1" t="e">
        <f>#REF!</f>
        <v>#REF!</v>
      </c>
      <c r="NQN1671" s="1" t="e">
        <f>#REF!</f>
        <v>#REF!</v>
      </c>
      <c r="NQO1671" s="1" t="e">
        <f>#REF!</f>
        <v>#REF!</v>
      </c>
      <c r="NQP1671" s="1" t="e">
        <f>#REF!</f>
        <v>#REF!</v>
      </c>
      <c r="NQQ1671" s="1" t="e">
        <f>#REF!</f>
        <v>#REF!</v>
      </c>
      <c r="NQR1671" s="1" t="e">
        <f>#REF!</f>
        <v>#REF!</v>
      </c>
      <c r="NQS1671" s="1" t="e">
        <f>#REF!</f>
        <v>#REF!</v>
      </c>
      <c r="NQT1671" s="1" t="e">
        <f>#REF!</f>
        <v>#REF!</v>
      </c>
      <c r="NQU1671" s="1" t="e">
        <f>#REF!</f>
        <v>#REF!</v>
      </c>
      <c r="NQV1671" s="1" t="e">
        <f>#REF!</f>
        <v>#REF!</v>
      </c>
      <c r="NQW1671" s="1" t="e">
        <f>#REF!</f>
        <v>#REF!</v>
      </c>
      <c r="NQX1671" s="1" t="e">
        <f>#REF!</f>
        <v>#REF!</v>
      </c>
      <c r="NQY1671" s="1" t="e">
        <f>#REF!</f>
        <v>#REF!</v>
      </c>
      <c r="NQZ1671" s="1" t="e">
        <f>#REF!</f>
        <v>#REF!</v>
      </c>
      <c r="NRA1671" s="1" t="e">
        <f>#REF!</f>
        <v>#REF!</v>
      </c>
      <c r="NRB1671" s="1" t="e">
        <f>#REF!</f>
        <v>#REF!</v>
      </c>
      <c r="NRC1671" s="1" t="e">
        <f>#REF!</f>
        <v>#REF!</v>
      </c>
      <c r="NRD1671" s="1" t="e">
        <f>#REF!</f>
        <v>#REF!</v>
      </c>
      <c r="NRE1671" s="1" t="e">
        <f>#REF!</f>
        <v>#REF!</v>
      </c>
      <c r="NRF1671" s="1" t="e">
        <f>#REF!</f>
        <v>#REF!</v>
      </c>
      <c r="NRG1671" s="1" t="e">
        <f>#REF!</f>
        <v>#REF!</v>
      </c>
      <c r="NRH1671" s="1" t="e">
        <f>#REF!</f>
        <v>#REF!</v>
      </c>
      <c r="NRI1671" s="1" t="e">
        <f>#REF!</f>
        <v>#REF!</v>
      </c>
      <c r="NRJ1671" s="1" t="e">
        <f>#REF!</f>
        <v>#REF!</v>
      </c>
      <c r="NRK1671" s="1" t="e">
        <f>#REF!</f>
        <v>#REF!</v>
      </c>
      <c r="NRL1671" s="1" t="e">
        <f>#REF!</f>
        <v>#REF!</v>
      </c>
      <c r="NRM1671" s="1" t="e">
        <f>#REF!</f>
        <v>#REF!</v>
      </c>
      <c r="NRN1671" s="1" t="e">
        <f>#REF!</f>
        <v>#REF!</v>
      </c>
      <c r="NRO1671" s="1" t="e">
        <f>#REF!</f>
        <v>#REF!</v>
      </c>
      <c r="NRP1671" s="1" t="e">
        <f>#REF!</f>
        <v>#REF!</v>
      </c>
      <c r="NRQ1671" s="1" t="e">
        <f>#REF!</f>
        <v>#REF!</v>
      </c>
      <c r="NRR1671" s="1" t="e">
        <f>#REF!</f>
        <v>#REF!</v>
      </c>
      <c r="NRS1671" s="1" t="e">
        <f>#REF!</f>
        <v>#REF!</v>
      </c>
      <c r="NRT1671" s="1" t="e">
        <f>#REF!</f>
        <v>#REF!</v>
      </c>
      <c r="NRU1671" s="1" t="e">
        <f>#REF!</f>
        <v>#REF!</v>
      </c>
      <c r="NRV1671" s="1" t="e">
        <f>#REF!</f>
        <v>#REF!</v>
      </c>
      <c r="NRW1671" s="1" t="e">
        <f>#REF!</f>
        <v>#REF!</v>
      </c>
      <c r="NRX1671" s="1" t="e">
        <f>#REF!</f>
        <v>#REF!</v>
      </c>
      <c r="NRY1671" s="1" t="e">
        <f>#REF!</f>
        <v>#REF!</v>
      </c>
      <c r="NRZ1671" s="1" t="e">
        <f>#REF!</f>
        <v>#REF!</v>
      </c>
      <c r="NSA1671" s="1" t="e">
        <f>#REF!</f>
        <v>#REF!</v>
      </c>
      <c r="NSB1671" s="1" t="e">
        <f>#REF!</f>
        <v>#REF!</v>
      </c>
      <c r="NSC1671" s="1" t="e">
        <f>#REF!</f>
        <v>#REF!</v>
      </c>
      <c r="NSD1671" s="1" t="e">
        <f>#REF!</f>
        <v>#REF!</v>
      </c>
      <c r="NSE1671" s="1" t="e">
        <f>#REF!</f>
        <v>#REF!</v>
      </c>
      <c r="NSF1671" s="1" t="e">
        <f>#REF!</f>
        <v>#REF!</v>
      </c>
      <c r="NSG1671" s="1" t="e">
        <f>#REF!</f>
        <v>#REF!</v>
      </c>
      <c r="NSH1671" s="1" t="e">
        <f>#REF!</f>
        <v>#REF!</v>
      </c>
      <c r="NSI1671" s="1" t="e">
        <f>#REF!</f>
        <v>#REF!</v>
      </c>
      <c r="NSJ1671" s="1" t="e">
        <f>#REF!</f>
        <v>#REF!</v>
      </c>
      <c r="NSK1671" s="1" t="e">
        <f>#REF!</f>
        <v>#REF!</v>
      </c>
      <c r="NSL1671" s="1" t="e">
        <f>#REF!</f>
        <v>#REF!</v>
      </c>
      <c r="NSM1671" s="1" t="e">
        <f>#REF!</f>
        <v>#REF!</v>
      </c>
      <c r="NSN1671" s="1" t="e">
        <f>#REF!</f>
        <v>#REF!</v>
      </c>
      <c r="NSO1671" s="1" t="e">
        <f>#REF!</f>
        <v>#REF!</v>
      </c>
      <c r="NSP1671" s="1" t="e">
        <f>#REF!</f>
        <v>#REF!</v>
      </c>
      <c r="NSQ1671" s="1" t="e">
        <f>#REF!</f>
        <v>#REF!</v>
      </c>
      <c r="NSR1671" s="1" t="e">
        <f>#REF!</f>
        <v>#REF!</v>
      </c>
      <c r="NSS1671" s="1" t="e">
        <f>#REF!</f>
        <v>#REF!</v>
      </c>
      <c r="NST1671" s="1" t="e">
        <f>#REF!</f>
        <v>#REF!</v>
      </c>
      <c r="NSU1671" s="1" t="e">
        <f>#REF!</f>
        <v>#REF!</v>
      </c>
      <c r="NSV1671" s="1" t="e">
        <f>#REF!</f>
        <v>#REF!</v>
      </c>
      <c r="NSW1671" s="1" t="e">
        <f>#REF!</f>
        <v>#REF!</v>
      </c>
      <c r="NSX1671" s="1" t="e">
        <f>#REF!</f>
        <v>#REF!</v>
      </c>
      <c r="NSY1671" s="1" t="e">
        <f>#REF!</f>
        <v>#REF!</v>
      </c>
      <c r="NSZ1671" s="1" t="e">
        <f>#REF!</f>
        <v>#REF!</v>
      </c>
      <c r="NTA1671" s="1" t="e">
        <f>#REF!</f>
        <v>#REF!</v>
      </c>
      <c r="NTB1671" s="1" t="e">
        <f>#REF!</f>
        <v>#REF!</v>
      </c>
      <c r="NTC1671" s="1" t="e">
        <f>#REF!</f>
        <v>#REF!</v>
      </c>
      <c r="NTD1671" s="1" t="e">
        <f>#REF!</f>
        <v>#REF!</v>
      </c>
      <c r="NTE1671" s="1" t="e">
        <f>#REF!</f>
        <v>#REF!</v>
      </c>
      <c r="NTF1671" s="1" t="e">
        <f>#REF!</f>
        <v>#REF!</v>
      </c>
      <c r="NTG1671" s="1" t="e">
        <f>#REF!</f>
        <v>#REF!</v>
      </c>
      <c r="NTH1671" s="1" t="e">
        <f>#REF!</f>
        <v>#REF!</v>
      </c>
      <c r="NTI1671" s="1" t="e">
        <f>#REF!</f>
        <v>#REF!</v>
      </c>
      <c r="NTJ1671" s="1" t="e">
        <f>#REF!</f>
        <v>#REF!</v>
      </c>
      <c r="NTK1671" s="1" t="e">
        <f>#REF!</f>
        <v>#REF!</v>
      </c>
      <c r="NTL1671" s="1" t="e">
        <f>#REF!</f>
        <v>#REF!</v>
      </c>
      <c r="NTM1671" s="1" t="e">
        <f>#REF!</f>
        <v>#REF!</v>
      </c>
      <c r="NTN1671" s="1" t="e">
        <f>#REF!</f>
        <v>#REF!</v>
      </c>
      <c r="NTO1671" s="1" t="e">
        <f>#REF!</f>
        <v>#REF!</v>
      </c>
      <c r="NTP1671" s="1" t="e">
        <f>#REF!</f>
        <v>#REF!</v>
      </c>
      <c r="NTQ1671" s="1" t="e">
        <f>#REF!</f>
        <v>#REF!</v>
      </c>
      <c r="NTR1671" s="1" t="e">
        <f>#REF!</f>
        <v>#REF!</v>
      </c>
      <c r="NTS1671" s="1" t="e">
        <f>#REF!</f>
        <v>#REF!</v>
      </c>
      <c r="NTT1671" s="1" t="e">
        <f>#REF!</f>
        <v>#REF!</v>
      </c>
      <c r="NTU1671" s="1" t="e">
        <f>#REF!</f>
        <v>#REF!</v>
      </c>
      <c r="NTV1671" s="1" t="e">
        <f>#REF!</f>
        <v>#REF!</v>
      </c>
      <c r="NTW1671" s="1" t="e">
        <f>#REF!</f>
        <v>#REF!</v>
      </c>
      <c r="NTX1671" s="1" t="e">
        <f>#REF!</f>
        <v>#REF!</v>
      </c>
      <c r="NTY1671" s="1" t="e">
        <f>#REF!</f>
        <v>#REF!</v>
      </c>
      <c r="NTZ1671" s="1" t="e">
        <f>#REF!</f>
        <v>#REF!</v>
      </c>
      <c r="NUA1671" s="1" t="e">
        <f>#REF!</f>
        <v>#REF!</v>
      </c>
      <c r="NUB1671" s="1" t="e">
        <f>#REF!</f>
        <v>#REF!</v>
      </c>
      <c r="NUC1671" s="1" t="e">
        <f>#REF!</f>
        <v>#REF!</v>
      </c>
      <c r="NUD1671" s="1" t="e">
        <f>#REF!</f>
        <v>#REF!</v>
      </c>
      <c r="NUE1671" s="1" t="e">
        <f>#REF!</f>
        <v>#REF!</v>
      </c>
      <c r="NUF1671" s="1" t="e">
        <f>#REF!</f>
        <v>#REF!</v>
      </c>
      <c r="NUG1671" s="1" t="e">
        <f>#REF!</f>
        <v>#REF!</v>
      </c>
      <c r="NUH1671" s="1" t="e">
        <f>#REF!</f>
        <v>#REF!</v>
      </c>
      <c r="NUI1671" s="1" t="e">
        <f>#REF!</f>
        <v>#REF!</v>
      </c>
      <c r="NUJ1671" s="1" t="e">
        <f>#REF!</f>
        <v>#REF!</v>
      </c>
      <c r="NUK1671" s="1" t="e">
        <f>#REF!</f>
        <v>#REF!</v>
      </c>
      <c r="NUL1671" s="1" t="e">
        <f>#REF!</f>
        <v>#REF!</v>
      </c>
      <c r="NUM1671" s="1" t="e">
        <f>#REF!</f>
        <v>#REF!</v>
      </c>
      <c r="NUN1671" s="1" t="e">
        <f>#REF!</f>
        <v>#REF!</v>
      </c>
      <c r="NUO1671" s="1" t="e">
        <f>#REF!</f>
        <v>#REF!</v>
      </c>
      <c r="NUP1671" s="1" t="e">
        <f>#REF!</f>
        <v>#REF!</v>
      </c>
      <c r="NUQ1671" s="1" t="e">
        <f>#REF!</f>
        <v>#REF!</v>
      </c>
      <c r="NUR1671" s="1" t="e">
        <f>#REF!</f>
        <v>#REF!</v>
      </c>
      <c r="NUS1671" s="1" t="e">
        <f>#REF!</f>
        <v>#REF!</v>
      </c>
      <c r="NUT1671" s="1" t="e">
        <f>#REF!</f>
        <v>#REF!</v>
      </c>
      <c r="NUU1671" s="1" t="e">
        <f>#REF!</f>
        <v>#REF!</v>
      </c>
      <c r="NUV1671" s="1" t="e">
        <f>#REF!</f>
        <v>#REF!</v>
      </c>
      <c r="NUW1671" s="1" t="e">
        <f>#REF!</f>
        <v>#REF!</v>
      </c>
      <c r="NUX1671" s="1" t="e">
        <f>#REF!</f>
        <v>#REF!</v>
      </c>
      <c r="NUY1671" s="1" t="e">
        <f>#REF!</f>
        <v>#REF!</v>
      </c>
      <c r="NUZ1671" s="1" t="e">
        <f>#REF!</f>
        <v>#REF!</v>
      </c>
      <c r="NVA1671" s="1" t="e">
        <f>#REF!</f>
        <v>#REF!</v>
      </c>
      <c r="NVB1671" s="1" t="e">
        <f>#REF!</f>
        <v>#REF!</v>
      </c>
      <c r="NVC1671" s="1" t="e">
        <f>#REF!</f>
        <v>#REF!</v>
      </c>
      <c r="NVD1671" s="1" t="e">
        <f>#REF!</f>
        <v>#REF!</v>
      </c>
      <c r="NVE1671" s="1" t="e">
        <f>#REF!</f>
        <v>#REF!</v>
      </c>
      <c r="NVF1671" s="1" t="e">
        <f>#REF!</f>
        <v>#REF!</v>
      </c>
      <c r="NVG1671" s="1" t="e">
        <f>#REF!</f>
        <v>#REF!</v>
      </c>
      <c r="NVH1671" s="1" t="e">
        <f>#REF!</f>
        <v>#REF!</v>
      </c>
      <c r="NVI1671" s="1" t="e">
        <f>#REF!</f>
        <v>#REF!</v>
      </c>
      <c r="NVJ1671" s="1" t="e">
        <f>#REF!</f>
        <v>#REF!</v>
      </c>
      <c r="NVK1671" s="1" t="e">
        <f>#REF!</f>
        <v>#REF!</v>
      </c>
      <c r="NVL1671" s="1" t="e">
        <f>#REF!</f>
        <v>#REF!</v>
      </c>
      <c r="NVM1671" s="1" t="e">
        <f>#REF!</f>
        <v>#REF!</v>
      </c>
      <c r="NVN1671" s="1" t="e">
        <f>#REF!</f>
        <v>#REF!</v>
      </c>
      <c r="NVO1671" s="1" t="e">
        <f>#REF!</f>
        <v>#REF!</v>
      </c>
      <c r="NVP1671" s="1" t="e">
        <f>#REF!</f>
        <v>#REF!</v>
      </c>
      <c r="NVQ1671" s="1" t="e">
        <f>#REF!</f>
        <v>#REF!</v>
      </c>
      <c r="NVR1671" s="1" t="e">
        <f>#REF!</f>
        <v>#REF!</v>
      </c>
      <c r="NVS1671" s="1" t="e">
        <f>#REF!</f>
        <v>#REF!</v>
      </c>
      <c r="NVT1671" s="1" t="e">
        <f>#REF!</f>
        <v>#REF!</v>
      </c>
      <c r="NVU1671" s="1" t="e">
        <f>#REF!</f>
        <v>#REF!</v>
      </c>
      <c r="NVV1671" s="1" t="e">
        <f>#REF!</f>
        <v>#REF!</v>
      </c>
      <c r="NVW1671" s="1" t="e">
        <f>#REF!</f>
        <v>#REF!</v>
      </c>
      <c r="NVX1671" s="1" t="e">
        <f>#REF!</f>
        <v>#REF!</v>
      </c>
      <c r="NVY1671" s="1" t="e">
        <f>#REF!</f>
        <v>#REF!</v>
      </c>
      <c r="NVZ1671" s="1" t="e">
        <f>#REF!</f>
        <v>#REF!</v>
      </c>
      <c r="NWA1671" s="1" t="e">
        <f>#REF!</f>
        <v>#REF!</v>
      </c>
      <c r="NWB1671" s="1" t="e">
        <f>#REF!</f>
        <v>#REF!</v>
      </c>
      <c r="NWC1671" s="1" t="e">
        <f>#REF!</f>
        <v>#REF!</v>
      </c>
      <c r="NWD1671" s="1" t="e">
        <f>#REF!</f>
        <v>#REF!</v>
      </c>
      <c r="NWE1671" s="1" t="e">
        <f>#REF!</f>
        <v>#REF!</v>
      </c>
      <c r="NWF1671" s="1" t="e">
        <f>#REF!</f>
        <v>#REF!</v>
      </c>
      <c r="NWG1671" s="1" t="e">
        <f>#REF!</f>
        <v>#REF!</v>
      </c>
      <c r="NWH1671" s="1" t="e">
        <f>#REF!</f>
        <v>#REF!</v>
      </c>
      <c r="NWI1671" s="1" t="e">
        <f>#REF!</f>
        <v>#REF!</v>
      </c>
      <c r="NWJ1671" s="1" t="e">
        <f>#REF!</f>
        <v>#REF!</v>
      </c>
      <c r="NWK1671" s="1" t="e">
        <f>#REF!</f>
        <v>#REF!</v>
      </c>
      <c r="NWL1671" s="1" t="e">
        <f>#REF!</f>
        <v>#REF!</v>
      </c>
      <c r="NWM1671" s="1" t="e">
        <f>#REF!</f>
        <v>#REF!</v>
      </c>
      <c r="NWN1671" s="1" t="e">
        <f>#REF!</f>
        <v>#REF!</v>
      </c>
      <c r="NWO1671" s="1" t="e">
        <f>#REF!</f>
        <v>#REF!</v>
      </c>
      <c r="NWP1671" s="1" t="e">
        <f>#REF!</f>
        <v>#REF!</v>
      </c>
      <c r="NWQ1671" s="1" t="e">
        <f>#REF!</f>
        <v>#REF!</v>
      </c>
      <c r="NWR1671" s="1" t="e">
        <f>#REF!</f>
        <v>#REF!</v>
      </c>
      <c r="NWS1671" s="1" t="e">
        <f>#REF!</f>
        <v>#REF!</v>
      </c>
      <c r="NWT1671" s="1" t="e">
        <f>#REF!</f>
        <v>#REF!</v>
      </c>
      <c r="NWU1671" s="1" t="e">
        <f>#REF!</f>
        <v>#REF!</v>
      </c>
      <c r="NWV1671" s="1" t="e">
        <f>#REF!</f>
        <v>#REF!</v>
      </c>
      <c r="NWW1671" s="1" t="e">
        <f>#REF!</f>
        <v>#REF!</v>
      </c>
      <c r="NWX1671" s="1" t="e">
        <f>#REF!</f>
        <v>#REF!</v>
      </c>
      <c r="NWY1671" s="1" t="e">
        <f>#REF!</f>
        <v>#REF!</v>
      </c>
      <c r="NWZ1671" s="1" t="e">
        <f>#REF!</f>
        <v>#REF!</v>
      </c>
      <c r="NXA1671" s="1" t="e">
        <f>#REF!</f>
        <v>#REF!</v>
      </c>
      <c r="NXB1671" s="1" t="e">
        <f>#REF!</f>
        <v>#REF!</v>
      </c>
      <c r="NXC1671" s="1" t="e">
        <f>#REF!</f>
        <v>#REF!</v>
      </c>
      <c r="NXD1671" s="1" t="e">
        <f>#REF!</f>
        <v>#REF!</v>
      </c>
      <c r="NXE1671" s="1" t="e">
        <f>#REF!</f>
        <v>#REF!</v>
      </c>
      <c r="NXF1671" s="1" t="e">
        <f>#REF!</f>
        <v>#REF!</v>
      </c>
      <c r="NXG1671" s="1" t="e">
        <f>#REF!</f>
        <v>#REF!</v>
      </c>
      <c r="NXH1671" s="1" t="e">
        <f>#REF!</f>
        <v>#REF!</v>
      </c>
      <c r="NXI1671" s="1" t="e">
        <f>#REF!</f>
        <v>#REF!</v>
      </c>
      <c r="NXJ1671" s="1" t="e">
        <f>#REF!</f>
        <v>#REF!</v>
      </c>
      <c r="NXK1671" s="1" t="e">
        <f>#REF!</f>
        <v>#REF!</v>
      </c>
      <c r="NXL1671" s="1" t="e">
        <f>#REF!</f>
        <v>#REF!</v>
      </c>
      <c r="NXM1671" s="1" t="e">
        <f>#REF!</f>
        <v>#REF!</v>
      </c>
      <c r="NXN1671" s="1" t="e">
        <f>#REF!</f>
        <v>#REF!</v>
      </c>
      <c r="NXO1671" s="1" t="e">
        <f>#REF!</f>
        <v>#REF!</v>
      </c>
      <c r="NXP1671" s="1" t="e">
        <f>#REF!</f>
        <v>#REF!</v>
      </c>
      <c r="NXQ1671" s="1" t="e">
        <f>#REF!</f>
        <v>#REF!</v>
      </c>
      <c r="NXR1671" s="1" t="e">
        <f>#REF!</f>
        <v>#REF!</v>
      </c>
      <c r="NXS1671" s="1" t="e">
        <f>#REF!</f>
        <v>#REF!</v>
      </c>
      <c r="NXT1671" s="1" t="e">
        <f>#REF!</f>
        <v>#REF!</v>
      </c>
      <c r="NXU1671" s="1" t="e">
        <f>#REF!</f>
        <v>#REF!</v>
      </c>
      <c r="NXV1671" s="1" t="e">
        <f>#REF!</f>
        <v>#REF!</v>
      </c>
      <c r="NXW1671" s="1" t="e">
        <f>#REF!</f>
        <v>#REF!</v>
      </c>
      <c r="NXX1671" s="1" t="e">
        <f>#REF!</f>
        <v>#REF!</v>
      </c>
      <c r="NXY1671" s="1" t="e">
        <f>#REF!</f>
        <v>#REF!</v>
      </c>
      <c r="NXZ1671" s="1" t="e">
        <f>#REF!</f>
        <v>#REF!</v>
      </c>
      <c r="NYA1671" s="1" t="e">
        <f>#REF!</f>
        <v>#REF!</v>
      </c>
      <c r="NYB1671" s="1" t="e">
        <f>#REF!</f>
        <v>#REF!</v>
      </c>
      <c r="NYC1671" s="1" t="e">
        <f>#REF!</f>
        <v>#REF!</v>
      </c>
      <c r="NYD1671" s="1" t="e">
        <f>#REF!</f>
        <v>#REF!</v>
      </c>
      <c r="NYE1671" s="1" t="e">
        <f>#REF!</f>
        <v>#REF!</v>
      </c>
      <c r="NYF1671" s="1" t="e">
        <f>#REF!</f>
        <v>#REF!</v>
      </c>
      <c r="NYG1671" s="1" t="e">
        <f>#REF!</f>
        <v>#REF!</v>
      </c>
      <c r="NYH1671" s="1" t="e">
        <f>#REF!</f>
        <v>#REF!</v>
      </c>
      <c r="NYI1671" s="1" t="e">
        <f>#REF!</f>
        <v>#REF!</v>
      </c>
      <c r="NYJ1671" s="1" t="e">
        <f>#REF!</f>
        <v>#REF!</v>
      </c>
      <c r="NYK1671" s="1" t="e">
        <f>#REF!</f>
        <v>#REF!</v>
      </c>
      <c r="NYL1671" s="1" t="e">
        <f>#REF!</f>
        <v>#REF!</v>
      </c>
      <c r="NYM1671" s="1" t="e">
        <f>#REF!</f>
        <v>#REF!</v>
      </c>
      <c r="NYN1671" s="1" t="e">
        <f>#REF!</f>
        <v>#REF!</v>
      </c>
      <c r="NYO1671" s="1" t="e">
        <f>#REF!</f>
        <v>#REF!</v>
      </c>
      <c r="NYP1671" s="1" t="e">
        <f>#REF!</f>
        <v>#REF!</v>
      </c>
      <c r="NYQ1671" s="1" t="e">
        <f>#REF!</f>
        <v>#REF!</v>
      </c>
      <c r="NYR1671" s="1" t="e">
        <f>#REF!</f>
        <v>#REF!</v>
      </c>
      <c r="NYS1671" s="1" t="e">
        <f>#REF!</f>
        <v>#REF!</v>
      </c>
      <c r="NYT1671" s="1" t="e">
        <f>#REF!</f>
        <v>#REF!</v>
      </c>
      <c r="NYU1671" s="1" t="e">
        <f>#REF!</f>
        <v>#REF!</v>
      </c>
      <c r="NYV1671" s="1" t="e">
        <f>#REF!</f>
        <v>#REF!</v>
      </c>
      <c r="NYW1671" s="1" t="e">
        <f>#REF!</f>
        <v>#REF!</v>
      </c>
      <c r="NYX1671" s="1" t="e">
        <f>#REF!</f>
        <v>#REF!</v>
      </c>
      <c r="NYY1671" s="1" t="e">
        <f>#REF!</f>
        <v>#REF!</v>
      </c>
      <c r="NYZ1671" s="1" t="e">
        <f>#REF!</f>
        <v>#REF!</v>
      </c>
      <c r="NZA1671" s="1" t="e">
        <f>#REF!</f>
        <v>#REF!</v>
      </c>
      <c r="NZB1671" s="1" t="e">
        <f>#REF!</f>
        <v>#REF!</v>
      </c>
      <c r="NZC1671" s="1" t="e">
        <f>#REF!</f>
        <v>#REF!</v>
      </c>
      <c r="NZD1671" s="1" t="e">
        <f>#REF!</f>
        <v>#REF!</v>
      </c>
      <c r="NZE1671" s="1" t="e">
        <f>#REF!</f>
        <v>#REF!</v>
      </c>
      <c r="NZF1671" s="1" t="e">
        <f>#REF!</f>
        <v>#REF!</v>
      </c>
      <c r="NZG1671" s="1" t="e">
        <f>#REF!</f>
        <v>#REF!</v>
      </c>
      <c r="NZH1671" s="1" t="e">
        <f>#REF!</f>
        <v>#REF!</v>
      </c>
      <c r="NZI1671" s="1" t="e">
        <f>#REF!</f>
        <v>#REF!</v>
      </c>
      <c r="NZJ1671" s="1" t="e">
        <f>#REF!</f>
        <v>#REF!</v>
      </c>
      <c r="NZK1671" s="1" t="e">
        <f>#REF!</f>
        <v>#REF!</v>
      </c>
      <c r="NZL1671" s="1" t="e">
        <f>#REF!</f>
        <v>#REF!</v>
      </c>
      <c r="NZM1671" s="1" t="e">
        <f>#REF!</f>
        <v>#REF!</v>
      </c>
      <c r="NZN1671" s="1" t="e">
        <f>#REF!</f>
        <v>#REF!</v>
      </c>
      <c r="NZO1671" s="1" t="e">
        <f>#REF!</f>
        <v>#REF!</v>
      </c>
      <c r="NZP1671" s="1" t="e">
        <f>#REF!</f>
        <v>#REF!</v>
      </c>
      <c r="NZQ1671" s="1" t="e">
        <f>#REF!</f>
        <v>#REF!</v>
      </c>
      <c r="NZR1671" s="1" t="e">
        <f>#REF!</f>
        <v>#REF!</v>
      </c>
      <c r="NZS1671" s="1" t="e">
        <f>#REF!</f>
        <v>#REF!</v>
      </c>
      <c r="NZT1671" s="1" t="e">
        <f>#REF!</f>
        <v>#REF!</v>
      </c>
      <c r="NZU1671" s="1" t="e">
        <f>#REF!</f>
        <v>#REF!</v>
      </c>
      <c r="NZV1671" s="1" t="e">
        <f>#REF!</f>
        <v>#REF!</v>
      </c>
      <c r="NZW1671" s="1" t="e">
        <f>#REF!</f>
        <v>#REF!</v>
      </c>
      <c r="NZX1671" s="1" t="e">
        <f>#REF!</f>
        <v>#REF!</v>
      </c>
      <c r="NZY1671" s="1" t="e">
        <f>#REF!</f>
        <v>#REF!</v>
      </c>
      <c r="NZZ1671" s="1" t="e">
        <f>#REF!</f>
        <v>#REF!</v>
      </c>
      <c r="OAA1671" s="1" t="e">
        <f>#REF!</f>
        <v>#REF!</v>
      </c>
      <c r="OAB1671" s="1" t="e">
        <f>#REF!</f>
        <v>#REF!</v>
      </c>
      <c r="OAC1671" s="1" t="e">
        <f>#REF!</f>
        <v>#REF!</v>
      </c>
      <c r="OAD1671" s="1" t="e">
        <f>#REF!</f>
        <v>#REF!</v>
      </c>
      <c r="OAE1671" s="1" t="e">
        <f>#REF!</f>
        <v>#REF!</v>
      </c>
      <c r="OAF1671" s="1" t="e">
        <f>#REF!</f>
        <v>#REF!</v>
      </c>
      <c r="OAG1671" s="1" t="e">
        <f>#REF!</f>
        <v>#REF!</v>
      </c>
      <c r="OAH1671" s="1" t="e">
        <f>#REF!</f>
        <v>#REF!</v>
      </c>
      <c r="OAI1671" s="1" t="e">
        <f>#REF!</f>
        <v>#REF!</v>
      </c>
      <c r="OAJ1671" s="1" t="e">
        <f>#REF!</f>
        <v>#REF!</v>
      </c>
      <c r="OAK1671" s="1" t="e">
        <f>#REF!</f>
        <v>#REF!</v>
      </c>
      <c r="OAL1671" s="1" t="e">
        <f>#REF!</f>
        <v>#REF!</v>
      </c>
      <c r="OAM1671" s="1" t="e">
        <f>#REF!</f>
        <v>#REF!</v>
      </c>
      <c r="OAN1671" s="1" t="e">
        <f>#REF!</f>
        <v>#REF!</v>
      </c>
      <c r="OAO1671" s="1" t="e">
        <f>#REF!</f>
        <v>#REF!</v>
      </c>
      <c r="OAP1671" s="1" t="e">
        <f>#REF!</f>
        <v>#REF!</v>
      </c>
      <c r="OAQ1671" s="1" t="e">
        <f>#REF!</f>
        <v>#REF!</v>
      </c>
      <c r="OAR1671" s="1" t="e">
        <f>#REF!</f>
        <v>#REF!</v>
      </c>
      <c r="OAS1671" s="1" t="e">
        <f>#REF!</f>
        <v>#REF!</v>
      </c>
      <c r="OAT1671" s="1" t="e">
        <f>#REF!</f>
        <v>#REF!</v>
      </c>
      <c r="OAU1671" s="1" t="e">
        <f>#REF!</f>
        <v>#REF!</v>
      </c>
      <c r="OAV1671" s="1" t="e">
        <f>#REF!</f>
        <v>#REF!</v>
      </c>
      <c r="OAW1671" s="1" t="e">
        <f>#REF!</f>
        <v>#REF!</v>
      </c>
      <c r="OAX1671" s="1" t="e">
        <f>#REF!</f>
        <v>#REF!</v>
      </c>
      <c r="OAY1671" s="1" t="e">
        <f>#REF!</f>
        <v>#REF!</v>
      </c>
      <c r="OAZ1671" s="1" t="e">
        <f>#REF!</f>
        <v>#REF!</v>
      </c>
      <c r="OBA1671" s="1" t="e">
        <f>#REF!</f>
        <v>#REF!</v>
      </c>
      <c r="OBB1671" s="1" t="e">
        <f>#REF!</f>
        <v>#REF!</v>
      </c>
      <c r="OBC1671" s="1" t="e">
        <f>#REF!</f>
        <v>#REF!</v>
      </c>
      <c r="OBD1671" s="1" t="e">
        <f>#REF!</f>
        <v>#REF!</v>
      </c>
      <c r="OBE1671" s="1" t="e">
        <f>#REF!</f>
        <v>#REF!</v>
      </c>
      <c r="OBF1671" s="1" t="e">
        <f>#REF!</f>
        <v>#REF!</v>
      </c>
      <c r="OBG1671" s="1" t="e">
        <f>#REF!</f>
        <v>#REF!</v>
      </c>
      <c r="OBH1671" s="1" t="e">
        <f>#REF!</f>
        <v>#REF!</v>
      </c>
      <c r="OBI1671" s="1" t="e">
        <f>#REF!</f>
        <v>#REF!</v>
      </c>
      <c r="OBJ1671" s="1" t="e">
        <f>#REF!</f>
        <v>#REF!</v>
      </c>
      <c r="OBK1671" s="1" t="e">
        <f>#REF!</f>
        <v>#REF!</v>
      </c>
      <c r="OBL1671" s="1" t="e">
        <f>#REF!</f>
        <v>#REF!</v>
      </c>
      <c r="OBM1671" s="1" t="e">
        <f>#REF!</f>
        <v>#REF!</v>
      </c>
      <c r="OBN1671" s="1" t="e">
        <f>#REF!</f>
        <v>#REF!</v>
      </c>
      <c r="OBO1671" s="1" t="e">
        <f>#REF!</f>
        <v>#REF!</v>
      </c>
      <c r="OBP1671" s="1" t="e">
        <f>#REF!</f>
        <v>#REF!</v>
      </c>
      <c r="OBQ1671" s="1" t="e">
        <f>#REF!</f>
        <v>#REF!</v>
      </c>
      <c r="OBR1671" s="1" t="e">
        <f>#REF!</f>
        <v>#REF!</v>
      </c>
      <c r="OBS1671" s="1" t="e">
        <f>#REF!</f>
        <v>#REF!</v>
      </c>
      <c r="OBT1671" s="1" t="e">
        <f>#REF!</f>
        <v>#REF!</v>
      </c>
      <c r="OBU1671" s="1" t="e">
        <f>#REF!</f>
        <v>#REF!</v>
      </c>
      <c r="OBV1671" s="1" t="e">
        <f>#REF!</f>
        <v>#REF!</v>
      </c>
      <c r="OBW1671" s="1" t="e">
        <f>#REF!</f>
        <v>#REF!</v>
      </c>
      <c r="OBX1671" s="1" t="e">
        <f>#REF!</f>
        <v>#REF!</v>
      </c>
      <c r="OBY1671" s="1" t="e">
        <f>#REF!</f>
        <v>#REF!</v>
      </c>
      <c r="OBZ1671" s="1" t="e">
        <f>#REF!</f>
        <v>#REF!</v>
      </c>
      <c r="OCA1671" s="1" t="e">
        <f>#REF!</f>
        <v>#REF!</v>
      </c>
      <c r="OCB1671" s="1" t="e">
        <f>#REF!</f>
        <v>#REF!</v>
      </c>
      <c r="OCC1671" s="1" t="e">
        <f>#REF!</f>
        <v>#REF!</v>
      </c>
      <c r="OCD1671" s="1" t="e">
        <f>#REF!</f>
        <v>#REF!</v>
      </c>
      <c r="OCE1671" s="1" t="e">
        <f>#REF!</f>
        <v>#REF!</v>
      </c>
      <c r="OCF1671" s="1" t="e">
        <f>#REF!</f>
        <v>#REF!</v>
      </c>
      <c r="OCG1671" s="1" t="e">
        <f>#REF!</f>
        <v>#REF!</v>
      </c>
      <c r="OCH1671" s="1" t="e">
        <f>#REF!</f>
        <v>#REF!</v>
      </c>
      <c r="OCI1671" s="1" t="e">
        <f>#REF!</f>
        <v>#REF!</v>
      </c>
      <c r="OCJ1671" s="1" t="e">
        <f>#REF!</f>
        <v>#REF!</v>
      </c>
      <c r="OCK1671" s="1" t="e">
        <f>#REF!</f>
        <v>#REF!</v>
      </c>
      <c r="OCL1671" s="1" t="e">
        <f>#REF!</f>
        <v>#REF!</v>
      </c>
      <c r="OCM1671" s="1" t="e">
        <f>#REF!</f>
        <v>#REF!</v>
      </c>
      <c r="OCN1671" s="1" t="e">
        <f>#REF!</f>
        <v>#REF!</v>
      </c>
      <c r="OCO1671" s="1" t="e">
        <f>#REF!</f>
        <v>#REF!</v>
      </c>
      <c r="OCP1671" s="1" t="e">
        <f>#REF!</f>
        <v>#REF!</v>
      </c>
      <c r="OCQ1671" s="1" t="e">
        <f>#REF!</f>
        <v>#REF!</v>
      </c>
      <c r="OCR1671" s="1" t="e">
        <f>#REF!</f>
        <v>#REF!</v>
      </c>
      <c r="OCS1671" s="1" t="e">
        <f>#REF!</f>
        <v>#REF!</v>
      </c>
      <c r="OCT1671" s="1" t="e">
        <f>#REF!</f>
        <v>#REF!</v>
      </c>
      <c r="OCU1671" s="1" t="e">
        <f>#REF!</f>
        <v>#REF!</v>
      </c>
      <c r="OCV1671" s="1" t="e">
        <f>#REF!</f>
        <v>#REF!</v>
      </c>
      <c r="OCW1671" s="1" t="e">
        <f>#REF!</f>
        <v>#REF!</v>
      </c>
      <c r="OCX1671" s="1" t="e">
        <f>#REF!</f>
        <v>#REF!</v>
      </c>
      <c r="OCY1671" s="1" t="e">
        <f>#REF!</f>
        <v>#REF!</v>
      </c>
      <c r="OCZ1671" s="1" t="e">
        <f>#REF!</f>
        <v>#REF!</v>
      </c>
      <c r="ODA1671" s="1" t="e">
        <f>#REF!</f>
        <v>#REF!</v>
      </c>
      <c r="ODB1671" s="1" t="e">
        <f>#REF!</f>
        <v>#REF!</v>
      </c>
      <c r="ODC1671" s="1" t="e">
        <f>#REF!</f>
        <v>#REF!</v>
      </c>
      <c r="ODD1671" s="1" t="e">
        <f>#REF!</f>
        <v>#REF!</v>
      </c>
      <c r="ODE1671" s="1" t="e">
        <f>#REF!</f>
        <v>#REF!</v>
      </c>
      <c r="ODF1671" s="1" t="e">
        <f>#REF!</f>
        <v>#REF!</v>
      </c>
      <c r="ODG1671" s="1" t="e">
        <f>#REF!</f>
        <v>#REF!</v>
      </c>
      <c r="ODH1671" s="1" t="e">
        <f>#REF!</f>
        <v>#REF!</v>
      </c>
      <c r="ODI1671" s="1" t="e">
        <f>#REF!</f>
        <v>#REF!</v>
      </c>
      <c r="ODJ1671" s="1" t="e">
        <f>#REF!</f>
        <v>#REF!</v>
      </c>
      <c r="ODK1671" s="1" t="e">
        <f>#REF!</f>
        <v>#REF!</v>
      </c>
      <c r="ODL1671" s="1" t="e">
        <f>#REF!</f>
        <v>#REF!</v>
      </c>
      <c r="ODM1671" s="1" t="e">
        <f>#REF!</f>
        <v>#REF!</v>
      </c>
      <c r="ODN1671" s="1" t="e">
        <f>#REF!</f>
        <v>#REF!</v>
      </c>
      <c r="ODO1671" s="1" t="e">
        <f>#REF!</f>
        <v>#REF!</v>
      </c>
      <c r="ODP1671" s="1" t="e">
        <f>#REF!</f>
        <v>#REF!</v>
      </c>
      <c r="ODQ1671" s="1" t="e">
        <f>#REF!</f>
        <v>#REF!</v>
      </c>
      <c r="ODR1671" s="1" t="e">
        <f>#REF!</f>
        <v>#REF!</v>
      </c>
      <c r="ODS1671" s="1" t="e">
        <f>#REF!</f>
        <v>#REF!</v>
      </c>
      <c r="ODT1671" s="1" t="e">
        <f>#REF!</f>
        <v>#REF!</v>
      </c>
      <c r="ODU1671" s="1" t="e">
        <f>#REF!</f>
        <v>#REF!</v>
      </c>
      <c r="ODV1671" s="1" t="e">
        <f>#REF!</f>
        <v>#REF!</v>
      </c>
      <c r="ODW1671" s="1" t="e">
        <f>#REF!</f>
        <v>#REF!</v>
      </c>
      <c r="ODX1671" s="1" t="e">
        <f>#REF!</f>
        <v>#REF!</v>
      </c>
      <c r="ODY1671" s="1" t="e">
        <f>#REF!</f>
        <v>#REF!</v>
      </c>
      <c r="ODZ1671" s="1" t="e">
        <f>#REF!</f>
        <v>#REF!</v>
      </c>
      <c r="OEA1671" s="1" t="e">
        <f>#REF!</f>
        <v>#REF!</v>
      </c>
      <c r="OEB1671" s="1" t="e">
        <f>#REF!</f>
        <v>#REF!</v>
      </c>
      <c r="OEC1671" s="1" t="e">
        <f>#REF!</f>
        <v>#REF!</v>
      </c>
      <c r="OED1671" s="1" t="e">
        <f>#REF!</f>
        <v>#REF!</v>
      </c>
      <c r="OEE1671" s="1" t="e">
        <f>#REF!</f>
        <v>#REF!</v>
      </c>
      <c r="OEF1671" s="1" t="e">
        <f>#REF!</f>
        <v>#REF!</v>
      </c>
      <c r="OEG1671" s="1" t="e">
        <f>#REF!</f>
        <v>#REF!</v>
      </c>
      <c r="OEH1671" s="1" t="e">
        <f>#REF!</f>
        <v>#REF!</v>
      </c>
      <c r="OEI1671" s="1" t="e">
        <f>#REF!</f>
        <v>#REF!</v>
      </c>
      <c r="OEJ1671" s="1" t="e">
        <f>#REF!</f>
        <v>#REF!</v>
      </c>
      <c r="OEK1671" s="1" t="e">
        <f>#REF!</f>
        <v>#REF!</v>
      </c>
      <c r="OEL1671" s="1" t="e">
        <f>#REF!</f>
        <v>#REF!</v>
      </c>
      <c r="OEM1671" s="1" t="e">
        <f>#REF!</f>
        <v>#REF!</v>
      </c>
      <c r="OEN1671" s="1" t="e">
        <f>#REF!</f>
        <v>#REF!</v>
      </c>
      <c r="OEO1671" s="1" t="e">
        <f>#REF!</f>
        <v>#REF!</v>
      </c>
      <c r="OEP1671" s="1" t="e">
        <f>#REF!</f>
        <v>#REF!</v>
      </c>
      <c r="OEQ1671" s="1" t="e">
        <f>#REF!</f>
        <v>#REF!</v>
      </c>
      <c r="OER1671" s="1" t="e">
        <f>#REF!</f>
        <v>#REF!</v>
      </c>
      <c r="OES1671" s="1" t="e">
        <f>#REF!</f>
        <v>#REF!</v>
      </c>
      <c r="OET1671" s="1" t="e">
        <f>#REF!</f>
        <v>#REF!</v>
      </c>
      <c r="OEU1671" s="1" t="e">
        <f>#REF!</f>
        <v>#REF!</v>
      </c>
      <c r="OEV1671" s="1" t="e">
        <f>#REF!</f>
        <v>#REF!</v>
      </c>
      <c r="OEW1671" s="1" t="e">
        <f>#REF!</f>
        <v>#REF!</v>
      </c>
      <c r="OEX1671" s="1" t="e">
        <f>#REF!</f>
        <v>#REF!</v>
      </c>
      <c r="OEY1671" s="1" t="e">
        <f>#REF!</f>
        <v>#REF!</v>
      </c>
      <c r="OEZ1671" s="1" t="e">
        <f>#REF!</f>
        <v>#REF!</v>
      </c>
      <c r="OFA1671" s="1" t="e">
        <f>#REF!</f>
        <v>#REF!</v>
      </c>
      <c r="OFB1671" s="1" t="e">
        <f>#REF!</f>
        <v>#REF!</v>
      </c>
      <c r="OFC1671" s="1" t="e">
        <f>#REF!</f>
        <v>#REF!</v>
      </c>
      <c r="OFD1671" s="1" t="e">
        <f>#REF!</f>
        <v>#REF!</v>
      </c>
      <c r="OFE1671" s="1" t="e">
        <f>#REF!</f>
        <v>#REF!</v>
      </c>
      <c r="OFF1671" s="1" t="e">
        <f>#REF!</f>
        <v>#REF!</v>
      </c>
      <c r="OFG1671" s="1" t="e">
        <f>#REF!</f>
        <v>#REF!</v>
      </c>
      <c r="OFH1671" s="1" t="e">
        <f>#REF!</f>
        <v>#REF!</v>
      </c>
      <c r="OFI1671" s="1" t="e">
        <f>#REF!</f>
        <v>#REF!</v>
      </c>
      <c r="OFJ1671" s="1" t="e">
        <f>#REF!</f>
        <v>#REF!</v>
      </c>
      <c r="OFK1671" s="1" t="e">
        <f>#REF!</f>
        <v>#REF!</v>
      </c>
      <c r="OFL1671" s="1" t="e">
        <f>#REF!</f>
        <v>#REF!</v>
      </c>
      <c r="OFM1671" s="1" t="e">
        <f>#REF!</f>
        <v>#REF!</v>
      </c>
      <c r="OFN1671" s="1" t="e">
        <f>#REF!</f>
        <v>#REF!</v>
      </c>
      <c r="OFO1671" s="1" t="e">
        <f>#REF!</f>
        <v>#REF!</v>
      </c>
      <c r="OFP1671" s="1" t="e">
        <f>#REF!</f>
        <v>#REF!</v>
      </c>
      <c r="OFQ1671" s="1" t="e">
        <f>#REF!</f>
        <v>#REF!</v>
      </c>
      <c r="OFR1671" s="1" t="e">
        <f>#REF!</f>
        <v>#REF!</v>
      </c>
      <c r="OFS1671" s="1" t="e">
        <f>#REF!</f>
        <v>#REF!</v>
      </c>
      <c r="OFT1671" s="1" t="e">
        <f>#REF!</f>
        <v>#REF!</v>
      </c>
      <c r="OFU1671" s="1" t="e">
        <f>#REF!</f>
        <v>#REF!</v>
      </c>
      <c r="OFV1671" s="1" t="e">
        <f>#REF!</f>
        <v>#REF!</v>
      </c>
      <c r="OFW1671" s="1" t="e">
        <f>#REF!</f>
        <v>#REF!</v>
      </c>
      <c r="OFX1671" s="1" t="e">
        <f>#REF!</f>
        <v>#REF!</v>
      </c>
      <c r="OFY1671" s="1" t="e">
        <f>#REF!</f>
        <v>#REF!</v>
      </c>
      <c r="OFZ1671" s="1" t="e">
        <f>#REF!</f>
        <v>#REF!</v>
      </c>
      <c r="OGA1671" s="1" t="e">
        <f>#REF!</f>
        <v>#REF!</v>
      </c>
      <c r="OGB1671" s="1" t="e">
        <f>#REF!</f>
        <v>#REF!</v>
      </c>
      <c r="OGC1671" s="1" t="e">
        <f>#REF!</f>
        <v>#REF!</v>
      </c>
      <c r="OGD1671" s="1" t="e">
        <f>#REF!</f>
        <v>#REF!</v>
      </c>
      <c r="OGE1671" s="1" t="e">
        <f>#REF!</f>
        <v>#REF!</v>
      </c>
      <c r="OGF1671" s="1" t="e">
        <f>#REF!</f>
        <v>#REF!</v>
      </c>
      <c r="OGG1671" s="1" t="e">
        <f>#REF!</f>
        <v>#REF!</v>
      </c>
      <c r="OGH1671" s="1" t="e">
        <f>#REF!</f>
        <v>#REF!</v>
      </c>
      <c r="OGI1671" s="1" t="e">
        <f>#REF!</f>
        <v>#REF!</v>
      </c>
      <c r="OGJ1671" s="1" t="e">
        <f>#REF!</f>
        <v>#REF!</v>
      </c>
      <c r="OGK1671" s="1" t="e">
        <f>#REF!</f>
        <v>#REF!</v>
      </c>
      <c r="OGL1671" s="1" t="e">
        <f>#REF!</f>
        <v>#REF!</v>
      </c>
      <c r="OGM1671" s="1" t="e">
        <f>#REF!</f>
        <v>#REF!</v>
      </c>
      <c r="OGN1671" s="1" t="e">
        <f>#REF!</f>
        <v>#REF!</v>
      </c>
      <c r="OGO1671" s="1" t="e">
        <f>#REF!</f>
        <v>#REF!</v>
      </c>
      <c r="OGP1671" s="1" t="e">
        <f>#REF!</f>
        <v>#REF!</v>
      </c>
      <c r="OGQ1671" s="1" t="e">
        <f>#REF!</f>
        <v>#REF!</v>
      </c>
      <c r="OGR1671" s="1" t="e">
        <f>#REF!</f>
        <v>#REF!</v>
      </c>
      <c r="OGS1671" s="1" t="e">
        <f>#REF!</f>
        <v>#REF!</v>
      </c>
      <c r="OGT1671" s="1" t="e">
        <f>#REF!</f>
        <v>#REF!</v>
      </c>
      <c r="OGU1671" s="1" t="e">
        <f>#REF!</f>
        <v>#REF!</v>
      </c>
      <c r="OGV1671" s="1" t="e">
        <f>#REF!</f>
        <v>#REF!</v>
      </c>
      <c r="OGW1671" s="1" t="e">
        <f>#REF!</f>
        <v>#REF!</v>
      </c>
      <c r="OGX1671" s="1" t="e">
        <f>#REF!</f>
        <v>#REF!</v>
      </c>
      <c r="OGY1671" s="1" t="e">
        <f>#REF!</f>
        <v>#REF!</v>
      </c>
      <c r="OGZ1671" s="1" t="e">
        <f>#REF!</f>
        <v>#REF!</v>
      </c>
      <c r="OHA1671" s="1" t="e">
        <f>#REF!</f>
        <v>#REF!</v>
      </c>
      <c r="OHB1671" s="1" t="e">
        <f>#REF!</f>
        <v>#REF!</v>
      </c>
      <c r="OHC1671" s="1" t="e">
        <f>#REF!</f>
        <v>#REF!</v>
      </c>
      <c r="OHD1671" s="1" t="e">
        <f>#REF!</f>
        <v>#REF!</v>
      </c>
      <c r="OHE1671" s="1" t="e">
        <f>#REF!</f>
        <v>#REF!</v>
      </c>
      <c r="OHF1671" s="1" t="e">
        <f>#REF!</f>
        <v>#REF!</v>
      </c>
      <c r="OHG1671" s="1" t="e">
        <f>#REF!</f>
        <v>#REF!</v>
      </c>
      <c r="OHH1671" s="1" t="e">
        <f>#REF!</f>
        <v>#REF!</v>
      </c>
      <c r="OHI1671" s="1" t="e">
        <f>#REF!</f>
        <v>#REF!</v>
      </c>
      <c r="OHJ1671" s="1" t="e">
        <f>#REF!</f>
        <v>#REF!</v>
      </c>
      <c r="OHK1671" s="1" t="e">
        <f>#REF!</f>
        <v>#REF!</v>
      </c>
      <c r="OHL1671" s="1" t="e">
        <f>#REF!</f>
        <v>#REF!</v>
      </c>
      <c r="OHM1671" s="1" t="e">
        <f>#REF!</f>
        <v>#REF!</v>
      </c>
      <c r="OHN1671" s="1" t="e">
        <f>#REF!</f>
        <v>#REF!</v>
      </c>
      <c r="OHO1671" s="1" t="e">
        <f>#REF!</f>
        <v>#REF!</v>
      </c>
      <c r="OHP1671" s="1" t="e">
        <f>#REF!</f>
        <v>#REF!</v>
      </c>
      <c r="OHQ1671" s="1" t="e">
        <f>#REF!</f>
        <v>#REF!</v>
      </c>
      <c r="OHR1671" s="1" t="e">
        <f>#REF!</f>
        <v>#REF!</v>
      </c>
      <c r="OHS1671" s="1" t="e">
        <f>#REF!</f>
        <v>#REF!</v>
      </c>
      <c r="OHT1671" s="1" t="e">
        <f>#REF!</f>
        <v>#REF!</v>
      </c>
      <c r="OHU1671" s="1" t="e">
        <f>#REF!</f>
        <v>#REF!</v>
      </c>
      <c r="OHV1671" s="1" t="e">
        <f>#REF!</f>
        <v>#REF!</v>
      </c>
      <c r="OHW1671" s="1" t="e">
        <f>#REF!</f>
        <v>#REF!</v>
      </c>
      <c r="OHX1671" s="1" t="e">
        <f>#REF!</f>
        <v>#REF!</v>
      </c>
      <c r="OHY1671" s="1" t="e">
        <f>#REF!</f>
        <v>#REF!</v>
      </c>
      <c r="OHZ1671" s="1" t="e">
        <f>#REF!</f>
        <v>#REF!</v>
      </c>
      <c r="OIA1671" s="1" t="e">
        <f>#REF!</f>
        <v>#REF!</v>
      </c>
      <c r="OIB1671" s="1" t="e">
        <f>#REF!</f>
        <v>#REF!</v>
      </c>
      <c r="OIC1671" s="1" t="e">
        <f>#REF!</f>
        <v>#REF!</v>
      </c>
      <c r="OID1671" s="1" t="e">
        <f>#REF!</f>
        <v>#REF!</v>
      </c>
      <c r="OIE1671" s="1" t="e">
        <f>#REF!</f>
        <v>#REF!</v>
      </c>
      <c r="OIF1671" s="1" t="e">
        <f>#REF!</f>
        <v>#REF!</v>
      </c>
      <c r="OIG1671" s="1" t="e">
        <f>#REF!</f>
        <v>#REF!</v>
      </c>
      <c r="OIH1671" s="1" t="e">
        <f>#REF!</f>
        <v>#REF!</v>
      </c>
      <c r="OII1671" s="1" t="e">
        <f>#REF!</f>
        <v>#REF!</v>
      </c>
      <c r="OIJ1671" s="1" t="e">
        <f>#REF!</f>
        <v>#REF!</v>
      </c>
      <c r="OIK1671" s="1" t="e">
        <f>#REF!</f>
        <v>#REF!</v>
      </c>
      <c r="OIL1671" s="1" t="e">
        <f>#REF!</f>
        <v>#REF!</v>
      </c>
      <c r="OIM1671" s="1" t="e">
        <f>#REF!</f>
        <v>#REF!</v>
      </c>
      <c r="OIN1671" s="1" t="e">
        <f>#REF!</f>
        <v>#REF!</v>
      </c>
      <c r="OIO1671" s="1" t="e">
        <f>#REF!</f>
        <v>#REF!</v>
      </c>
      <c r="OIP1671" s="1" t="e">
        <f>#REF!</f>
        <v>#REF!</v>
      </c>
      <c r="OIQ1671" s="1" t="e">
        <f>#REF!</f>
        <v>#REF!</v>
      </c>
      <c r="OIR1671" s="1" t="e">
        <f>#REF!</f>
        <v>#REF!</v>
      </c>
      <c r="OIS1671" s="1" t="e">
        <f>#REF!</f>
        <v>#REF!</v>
      </c>
      <c r="OIT1671" s="1" t="e">
        <f>#REF!</f>
        <v>#REF!</v>
      </c>
      <c r="OIU1671" s="1" t="e">
        <f>#REF!</f>
        <v>#REF!</v>
      </c>
      <c r="OIV1671" s="1" t="e">
        <f>#REF!</f>
        <v>#REF!</v>
      </c>
      <c r="OIW1671" s="1" t="e">
        <f>#REF!</f>
        <v>#REF!</v>
      </c>
      <c r="OIX1671" s="1" t="e">
        <f>#REF!</f>
        <v>#REF!</v>
      </c>
      <c r="OIY1671" s="1" t="e">
        <f>#REF!</f>
        <v>#REF!</v>
      </c>
      <c r="OIZ1671" s="1" t="e">
        <f>#REF!</f>
        <v>#REF!</v>
      </c>
      <c r="OJA1671" s="1" t="e">
        <f>#REF!</f>
        <v>#REF!</v>
      </c>
      <c r="OJB1671" s="1" t="e">
        <f>#REF!</f>
        <v>#REF!</v>
      </c>
      <c r="OJC1671" s="1" t="e">
        <f>#REF!</f>
        <v>#REF!</v>
      </c>
      <c r="OJD1671" s="1" t="e">
        <f>#REF!</f>
        <v>#REF!</v>
      </c>
      <c r="OJE1671" s="1" t="e">
        <f>#REF!</f>
        <v>#REF!</v>
      </c>
      <c r="OJF1671" s="1" t="e">
        <f>#REF!</f>
        <v>#REF!</v>
      </c>
      <c r="OJG1671" s="1" t="e">
        <f>#REF!</f>
        <v>#REF!</v>
      </c>
      <c r="OJH1671" s="1" t="e">
        <f>#REF!</f>
        <v>#REF!</v>
      </c>
      <c r="OJI1671" s="1" t="e">
        <f>#REF!</f>
        <v>#REF!</v>
      </c>
      <c r="OJJ1671" s="1" t="e">
        <f>#REF!</f>
        <v>#REF!</v>
      </c>
      <c r="OJK1671" s="1" t="e">
        <f>#REF!</f>
        <v>#REF!</v>
      </c>
      <c r="OJL1671" s="1" t="e">
        <f>#REF!</f>
        <v>#REF!</v>
      </c>
      <c r="OJM1671" s="1" t="e">
        <f>#REF!</f>
        <v>#REF!</v>
      </c>
      <c r="OJN1671" s="1" t="e">
        <f>#REF!</f>
        <v>#REF!</v>
      </c>
      <c r="OJO1671" s="1" t="e">
        <f>#REF!</f>
        <v>#REF!</v>
      </c>
      <c r="OJP1671" s="1" t="e">
        <f>#REF!</f>
        <v>#REF!</v>
      </c>
      <c r="OJQ1671" s="1" t="e">
        <f>#REF!</f>
        <v>#REF!</v>
      </c>
      <c r="OJR1671" s="1" t="e">
        <f>#REF!</f>
        <v>#REF!</v>
      </c>
      <c r="OJS1671" s="1" t="e">
        <f>#REF!</f>
        <v>#REF!</v>
      </c>
      <c r="OJT1671" s="1" t="e">
        <f>#REF!</f>
        <v>#REF!</v>
      </c>
      <c r="OJU1671" s="1" t="e">
        <f>#REF!</f>
        <v>#REF!</v>
      </c>
      <c r="OJV1671" s="1" t="e">
        <f>#REF!</f>
        <v>#REF!</v>
      </c>
      <c r="OJW1671" s="1" t="e">
        <f>#REF!</f>
        <v>#REF!</v>
      </c>
      <c r="OJX1671" s="1" t="e">
        <f>#REF!</f>
        <v>#REF!</v>
      </c>
      <c r="OJY1671" s="1" t="e">
        <f>#REF!</f>
        <v>#REF!</v>
      </c>
      <c r="OJZ1671" s="1" t="e">
        <f>#REF!</f>
        <v>#REF!</v>
      </c>
      <c r="OKA1671" s="1" t="e">
        <f>#REF!</f>
        <v>#REF!</v>
      </c>
      <c r="OKB1671" s="1" t="e">
        <f>#REF!</f>
        <v>#REF!</v>
      </c>
      <c r="OKC1671" s="1" t="e">
        <f>#REF!</f>
        <v>#REF!</v>
      </c>
      <c r="OKD1671" s="1" t="e">
        <f>#REF!</f>
        <v>#REF!</v>
      </c>
      <c r="OKE1671" s="1" t="e">
        <f>#REF!</f>
        <v>#REF!</v>
      </c>
      <c r="OKF1671" s="1" t="e">
        <f>#REF!</f>
        <v>#REF!</v>
      </c>
      <c r="OKG1671" s="1" t="e">
        <f>#REF!</f>
        <v>#REF!</v>
      </c>
      <c r="OKH1671" s="1" t="e">
        <f>#REF!</f>
        <v>#REF!</v>
      </c>
      <c r="OKI1671" s="1" t="e">
        <f>#REF!</f>
        <v>#REF!</v>
      </c>
      <c r="OKJ1671" s="1" t="e">
        <f>#REF!</f>
        <v>#REF!</v>
      </c>
      <c r="OKK1671" s="1" t="e">
        <f>#REF!</f>
        <v>#REF!</v>
      </c>
      <c r="OKL1671" s="1" t="e">
        <f>#REF!</f>
        <v>#REF!</v>
      </c>
      <c r="OKM1671" s="1" t="e">
        <f>#REF!</f>
        <v>#REF!</v>
      </c>
      <c r="OKN1671" s="1" t="e">
        <f>#REF!</f>
        <v>#REF!</v>
      </c>
      <c r="OKO1671" s="1" t="e">
        <f>#REF!</f>
        <v>#REF!</v>
      </c>
      <c r="OKP1671" s="1" t="e">
        <f>#REF!</f>
        <v>#REF!</v>
      </c>
      <c r="OKQ1671" s="1" t="e">
        <f>#REF!</f>
        <v>#REF!</v>
      </c>
      <c r="OKR1671" s="1" t="e">
        <f>#REF!</f>
        <v>#REF!</v>
      </c>
      <c r="OKS1671" s="1" t="e">
        <f>#REF!</f>
        <v>#REF!</v>
      </c>
      <c r="OKT1671" s="1" t="e">
        <f>#REF!</f>
        <v>#REF!</v>
      </c>
      <c r="OKU1671" s="1" t="e">
        <f>#REF!</f>
        <v>#REF!</v>
      </c>
      <c r="OKV1671" s="1" t="e">
        <f>#REF!</f>
        <v>#REF!</v>
      </c>
      <c r="OKW1671" s="1" t="e">
        <f>#REF!</f>
        <v>#REF!</v>
      </c>
      <c r="OKX1671" s="1" t="e">
        <f>#REF!</f>
        <v>#REF!</v>
      </c>
      <c r="OKY1671" s="1" t="e">
        <f>#REF!</f>
        <v>#REF!</v>
      </c>
      <c r="OKZ1671" s="1" t="e">
        <f>#REF!</f>
        <v>#REF!</v>
      </c>
      <c r="OLA1671" s="1" t="e">
        <f>#REF!</f>
        <v>#REF!</v>
      </c>
      <c r="OLB1671" s="1" t="e">
        <f>#REF!</f>
        <v>#REF!</v>
      </c>
      <c r="OLC1671" s="1" t="e">
        <f>#REF!</f>
        <v>#REF!</v>
      </c>
      <c r="OLD1671" s="1" t="e">
        <f>#REF!</f>
        <v>#REF!</v>
      </c>
      <c r="OLE1671" s="1" t="e">
        <f>#REF!</f>
        <v>#REF!</v>
      </c>
      <c r="OLF1671" s="1" t="e">
        <f>#REF!</f>
        <v>#REF!</v>
      </c>
      <c r="OLG1671" s="1" t="e">
        <f>#REF!</f>
        <v>#REF!</v>
      </c>
      <c r="OLH1671" s="1" t="e">
        <f>#REF!</f>
        <v>#REF!</v>
      </c>
      <c r="OLI1671" s="1" t="e">
        <f>#REF!</f>
        <v>#REF!</v>
      </c>
      <c r="OLJ1671" s="1" t="e">
        <f>#REF!</f>
        <v>#REF!</v>
      </c>
      <c r="OLK1671" s="1" t="e">
        <f>#REF!</f>
        <v>#REF!</v>
      </c>
      <c r="OLL1671" s="1" t="e">
        <f>#REF!</f>
        <v>#REF!</v>
      </c>
      <c r="OLM1671" s="1" t="e">
        <f>#REF!</f>
        <v>#REF!</v>
      </c>
      <c r="OLN1671" s="1" t="e">
        <f>#REF!</f>
        <v>#REF!</v>
      </c>
      <c r="OLO1671" s="1" t="e">
        <f>#REF!</f>
        <v>#REF!</v>
      </c>
      <c r="OLP1671" s="1" t="e">
        <f>#REF!</f>
        <v>#REF!</v>
      </c>
      <c r="OLQ1671" s="1" t="e">
        <f>#REF!</f>
        <v>#REF!</v>
      </c>
      <c r="OLR1671" s="1" t="e">
        <f>#REF!</f>
        <v>#REF!</v>
      </c>
      <c r="OLS1671" s="1" t="e">
        <f>#REF!</f>
        <v>#REF!</v>
      </c>
      <c r="OLT1671" s="1" t="e">
        <f>#REF!</f>
        <v>#REF!</v>
      </c>
      <c r="OLU1671" s="1" t="e">
        <f>#REF!</f>
        <v>#REF!</v>
      </c>
      <c r="OLV1671" s="1" t="e">
        <f>#REF!</f>
        <v>#REF!</v>
      </c>
      <c r="OLW1671" s="1" t="e">
        <f>#REF!</f>
        <v>#REF!</v>
      </c>
      <c r="OLX1671" s="1" t="e">
        <f>#REF!</f>
        <v>#REF!</v>
      </c>
      <c r="OLY1671" s="1" t="e">
        <f>#REF!</f>
        <v>#REF!</v>
      </c>
      <c r="OLZ1671" s="1" t="e">
        <f>#REF!</f>
        <v>#REF!</v>
      </c>
      <c r="OMA1671" s="1" t="e">
        <f>#REF!</f>
        <v>#REF!</v>
      </c>
      <c r="OMB1671" s="1" t="e">
        <f>#REF!</f>
        <v>#REF!</v>
      </c>
      <c r="OMC1671" s="1" t="e">
        <f>#REF!</f>
        <v>#REF!</v>
      </c>
      <c r="OMD1671" s="1" t="e">
        <f>#REF!</f>
        <v>#REF!</v>
      </c>
      <c r="OME1671" s="1" t="e">
        <f>#REF!</f>
        <v>#REF!</v>
      </c>
      <c r="OMF1671" s="1" t="e">
        <f>#REF!</f>
        <v>#REF!</v>
      </c>
      <c r="OMG1671" s="1" t="e">
        <f>#REF!</f>
        <v>#REF!</v>
      </c>
      <c r="OMH1671" s="1" t="e">
        <f>#REF!</f>
        <v>#REF!</v>
      </c>
      <c r="OMI1671" s="1" t="e">
        <f>#REF!</f>
        <v>#REF!</v>
      </c>
      <c r="OMJ1671" s="1" t="e">
        <f>#REF!</f>
        <v>#REF!</v>
      </c>
      <c r="OMK1671" s="1" t="e">
        <f>#REF!</f>
        <v>#REF!</v>
      </c>
      <c r="OML1671" s="1" t="e">
        <f>#REF!</f>
        <v>#REF!</v>
      </c>
      <c r="OMM1671" s="1" t="e">
        <f>#REF!</f>
        <v>#REF!</v>
      </c>
      <c r="OMN1671" s="1" t="e">
        <f>#REF!</f>
        <v>#REF!</v>
      </c>
      <c r="OMO1671" s="1" t="e">
        <f>#REF!</f>
        <v>#REF!</v>
      </c>
      <c r="OMP1671" s="1" t="e">
        <f>#REF!</f>
        <v>#REF!</v>
      </c>
      <c r="OMQ1671" s="1" t="e">
        <f>#REF!</f>
        <v>#REF!</v>
      </c>
      <c r="OMR1671" s="1" t="e">
        <f>#REF!</f>
        <v>#REF!</v>
      </c>
      <c r="OMS1671" s="1" t="e">
        <f>#REF!</f>
        <v>#REF!</v>
      </c>
      <c r="OMT1671" s="1" t="e">
        <f>#REF!</f>
        <v>#REF!</v>
      </c>
      <c r="OMU1671" s="1" t="e">
        <f>#REF!</f>
        <v>#REF!</v>
      </c>
      <c r="OMV1671" s="1" t="e">
        <f>#REF!</f>
        <v>#REF!</v>
      </c>
      <c r="OMW1671" s="1" t="e">
        <f>#REF!</f>
        <v>#REF!</v>
      </c>
      <c r="OMX1671" s="1" t="e">
        <f>#REF!</f>
        <v>#REF!</v>
      </c>
      <c r="OMY1671" s="1" t="e">
        <f>#REF!</f>
        <v>#REF!</v>
      </c>
      <c r="OMZ1671" s="1" t="e">
        <f>#REF!</f>
        <v>#REF!</v>
      </c>
      <c r="ONA1671" s="1" t="e">
        <f>#REF!</f>
        <v>#REF!</v>
      </c>
      <c r="ONB1671" s="1" t="e">
        <f>#REF!</f>
        <v>#REF!</v>
      </c>
      <c r="ONC1671" s="1" t="e">
        <f>#REF!</f>
        <v>#REF!</v>
      </c>
      <c r="OND1671" s="1" t="e">
        <f>#REF!</f>
        <v>#REF!</v>
      </c>
      <c r="ONE1671" s="1" t="e">
        <f>#REF!</f>
        <v>#REF!</v>
      </c>
      <c r="ONF1671" s="1" t="e">
        <f>#REF!</f>
        <v>#REF!</v>
      </c>
      <c r="ONG1671" s="1" t="e">
        <f>#REF!</f>
        <v>#REF!</v>
      </c>
      <c r="ONH1671" s="1" t="e">
        <f>#REF!</f>
        <v>#REF!</v>
      </c>
      <c r="ONI1671" s="1" t="e">
        <f>#REF!</f>
        <v>#REF!</v>
      </c>
      <c r="ONJ1671" s="1" t="e">
        <f>#REF!</f>
        <v>#REF!</v>
      </c>
      <c r="ONK1671" s="1" t="e">
        <f>#REF!</f>
        <v>#REF!</v>
      </c>
      <c r="ONL1671" s="1" t="e">
        <f>#REF!</f>
        <v>#REF!</v>
      </c>
      <c r="ONM1671" s="1" t="e">
        <f>#REF!</f>
        <v>#REF!</v>
      </c>
      <c r="ONN1671" s="1" t="e">
        <f>#REF!</f>
        <v>#REF!</v>
      </c>
      <c r="ONO1671" s="1" t="e">
        <f>#REF!</f>
        <v>#REF!</v>
      </c>
      <c r="ONP1671" s="1" t="e">
        <f>#REF!</f>
        <v>#REF!</v>
      </c>
      <c r="ONQ1671" s="1" t="e">
        <f>#REF!</f>
        <v>#REF!</v>
      </c>
      <c r="ONR1671" s="1" t="e">
        <f>#REF!</f>
        <v>#REF!</v>
      </c>
      <c r="ONS1671" s="1" t="e">
        <f>#REF!</f>
        <v>#REF!</v>
      </c>
      <c r="ONT1671" s="1" t="e">
        <f>#REF!</f>
        <v>#REF!</v>
      </c>
      <c r="ONU1671" s="1" t="e">
        <f>#REF!</f>
        <v>#REF!</v>
      </c>
      <c r="ONV1671" s="1" t="e">
        <f>#REF!</f>
        <v>#REF!</v>
      </c>
      <c r="ONW1671" s="1" t="e">
        <f>#REF!</f>
        <v>#REF!</v>
      </c>
      <c r="ONX1671" s="1" t="e">
        <f>#REF!</f>
        <v>#REF!</v>
      </c>
      <c r="ONY1671" s="1" t="e">
        <f>#REF!</f>
        <v>#REF!</v>
      </c>
      <c r="ONZ1671" s="1" t="e">
        <f>#REF!</f>
        <v>#REF!</v>
      </c>
      <c r="OOA1671" s="1" t="e">
        <f>#REF!</f>
        <v>#REF!</v>
      </c>
      <c r="OOB1671" s="1" t="e">
        <f>#REF!</f>
        <v>#REF!</v>
      </c>
      <c r="OOC1671" s="1" t="e">
        <f>#REF!</f>
        <v>#REF!</v>
      </c>
      <c r="OOD1671" s="1" t="e">
        <f>#REF!</f>
        <v>#REF!</v>
      </c>
      <c r="OOE1671" s="1" t="e">
        <f>#REF!</f>
        <v>#REF!</v>
      </c>
      <c r="OOF1671" s="1" t="e">
        <f>#REF!</f>
        <v>#REF!</v>
      </c>
      <c r="OOG1671" s="1" t="e">
        <f>#REF!</f>
        <v>#REF!</v>
      </c>
      <c r="OOH1671" s="1" t="e">
        <f>#REF!</f>
        <v>#REF!</v>
      </c>
      <c r="OOI1671" s="1" t="e">
        <f>#REF!</f>
        <v>#REF!</v>
      </c>
      <c r="OOJ1671" s="1" t="e">
        <f>#REF!</f>
        <v>#REF!</v>
      </c>
      <c r="OOK1671" s="1" t="e">
        <f>#REF!</f>
        <v>#REF!</v>
      </c>
      <c r="OOL1671" s="1" t="e">
        <f>#REF!</f>
        <v>#REF!</v>
      </c>
      <c r="OOM1671" s="1" t="e">
        <f>#REF!</f>
        <v>#REF!</v>
      </c>
      <c r="OON1671" s="1" t="e">
        <f>#REF!</f>
        <v>#REF!</v>
      </c>
      <c r="OOO1671" s="1" t="e">
        <f>#REF!</f>
        <v>#REF!</v>
      </c>
      <c r="OOP1671" s="1" t="e">
        <f>#REF!</f>
        <v>#REF!</v>
      </c>
      <c r="OOQ1671" s="1" t="e">
        <f>#REF!</f>
        <v>#REF!</v>
      </c>
      <c r="OOR1671" s="1" t="e">
        <f>#REF!</f>
        <v>#REF!</v>
      </c>
      <c r="OOS1671" s="1" t="e">
        <f>#REF!</f>
        <v>#REF!</v>
      </c>
      <c r="OOT1671" s="1" t="e">
        <f>#REF!</f>
        <v>#REF!</v>
      </c>
      <c r="OOU1671" s="1" t="e">
        <f>#REF!</f>
        <v>#REF!</v>
      </c>
      <c r="OOV1671" s="1" t="e">
        <f>#REF!</f>
        <v>#REF!</v>
      </c>
      <c r="OOW1671" s="1" t="e">
        <f>#REF!</f>
        <v>#REF!</v>
      </c>
      <c r="OOX1671" s="1" t="e">
        <f>#REF!</f>
        <v>#REF!</v>
      </c>
      <c r="OOY1671" s="1" t="e">
        <f>#REF!</f>
        <v>#REF!</v>
      </c>
      <c r="OOZ1671" s="1" t="e">
        <f>#REF!</f>
        <v>#REF!</v>
      </c>
      <c r="OPA1671" s="1" t="e">
        <f>#REF!</f>
        <v>#REF!</v>
      </c>
      <c r="OPB1671" s="1" t="e">
        <f>#REF!</f>
        <v>#REF!</v>
      </c>
      <c r="OPC1671" s="1" t="e">
        <f>#REF!</f>
        <v>#REF!</v>
      </c>
      <c r="OPD1671" s="1" t="e">
        <f>#REF!</f>
        <v>#REF!</v>
      </c>
      <c r="OPE1671" s="1" t="e">
        <f>#REF!</f>
        <v>#REF!</v>
      </c>
      <c r="OPF1671" s="1" t="e">
        <f>#REF!</f>
        <v>#REF!</v>
      </c>
      <c r="OPG1671" s="1" t="e">
        <f>#REF!</f>
        <v>#REF!</v>
      </c>
      <c r="OPH1671" s="1" t="e">
        <f>#REF!</f>
        <v>#REF!</v>
      </c>
      <c r="OPI1671" s="1" t="e">
        <f>#REF!</f>
        <v>#REF!</v>
      </c>
      <c r="OPJ1671" s="1" t="e">
        <f>#REF!</f>
        <v>#REF!</v>
      </c>
      <c r="OPK1671" s="1" t="e">
        <f>#REF!</f>
        <v>#REF!</v>
      </c>
      <c r="OPL1671" s="1" t="e">
        <f>#REF!</f>
        <v>#REF!</v>
      </c>
      <c r="OPM1671" s="1" t="e">
        <f>#REF!</f>
        <v>#REF!</v>
      </c>
      <c r="OPN1671" s="1" t="e">
        <f>#REF!</f>
        <v>#REF!</v>
      </c>
      <c r="OPO1671" s="1" t="e">
        <f>#REF!</f>
        <v>#REF!</v>
      </c>
      <c r="OPP1671" s="1" t="e">
        <f>#REF!</f>
        <v>#REF!</v>
      </c>
      <c r="OPQ1671" s="1" t="e">
        <f>#REF!</f>
        <v>#REF!</v>
      </c>
      <c r="OPR1671" s="1" t="e">
        <f>#REF!</f>
        <v>#REF!</v>
      </c>
      <c r="OPS1671" s="1" t="e">
        <f>#REF!</f>
        <v>#REF!</v>
      </c>
      <c r="OPT1671" s="1" t="e">
        <f>#REF!</f>
        <v>#REF!</v>
      </c>
      <c r="OPU1671" s="1" t="e">
        <f>#REF!</f>
        <v>#REF!</v>
      </c>
      <c r="OPV1671" s="1" t="e">
        <f>#REF!</f>
        <v>#REF!</v>
      </c>
      <c r="OPW1671" s="1" t="e">
        <f>#REF!</f>
        <v>#REF!</v>
      </c>
      <c r="OPX1671" s="1" t="e">
        <f>#REF!</f>
        <v>#REF!</v>
      </c>
      <c r="OPY1671" s="1" t="e">
        <f>#REF!</f>
        <v>#REF!</v>
      </c>
      <c r="OPZ1671" s="1" t="e">
        <f>#REF!</f>
        <v>#REF!</v>
      </c>
      <c r="OQA1671" s="1" t="e">
        <f>#REF!</f>
        <v>#REF!</v>
      </c>
      <c r="OQB1671" s="1" t="e">
        <f>#REF!</f>
        <v>#REF!</v>
      </c>
      <c r="OQC1671" s="1" t="e">
        <f>#REF!</f>
        <v>#REF!</v>
      </c>
      <c r="OQD1671" s="1" t="e">
        <f>#REF!</f>
        <v>#REF!</v>
      </c>
      <c r="OQE1671" s="1" t="e">
        <f>#REF!</f>
        <v>#REF!</v>
      </c>
      <c r="OQF1671" s="1" t="e">
        <f>#REF!</f>
        <v>#REF!</v>
      </c>
      <c r="OQG1671" s="1" t="e">
        <f>#REF!</f>
        <v>#REF!</v>
      </c>
      <c r="OQH1671" s="1" t="e">
        <f>#REF!</f>
        <v>#REF!</v>
      </c>
      <c r="OQI1671" s="1" t="e">
        <f>#REF!</f>
        <v>#REF!</v>
      </c>
      <c r="OQJ1671" s="1" t="e">
        <f>#REF!</f>
        <v>#REF!</v>
      </c>
      <c r="OQK1671" s="1" t="e">
        <f>#REF!</f>
        <v>#REF!</v>
      </c>
      <c r="OQL1671" s="1" t="e">
        <f>#REF!</f>
        <v>#REF!</v>
      </c>
      <c r="OQM1671" s="1" t="e">
        <f>#REF!</f>
        <v>#REF!</v>
      </c>
      <c r="OQN1671" s="1" t="e">
        <f>#REF!</f>
        <v>#REF!</v>
      </c>
      <c r="OQO1671" s="1" t="e">
        <f>#REF!</f>
        <v>#REF!</v>
      </c>
      <c r="OQP1671" s="1" t="e">
        <f>#REF!</f>
        <v>#REF!</v>
      </c>
      <c r="OQQ1671" s="1" t="e">
        <f>#REF!</f>
        <v>#REF!</v>
      </c>
      <c r="OQR1671" s="1" t="e">
        <f>#REF!</f>
        <v>#REF!</v>
      </c>
      <c r="OQS1671" s="1" t="e">
        <f>#REF!</f>
        <v>#REF!</v>
      </c>
      <c r="OQT1671" s="1" t="e">
        <f>#REF!</f>
        <v>#REF!</v>
      </c>
      <c r="OQU1671" s="1" t="e">
        <f>#REF!</f>
        <v>#REF!</v>
      </c>
      <c r="OQV1671" s="1" t="e">
        <f>#REF!</f>
        <v>#REF!</v>
      </c>
      <c r="OQW1671" s="1" t="e">
        <f>#REF!</f>
        <v>#REF!</v>
      </c>
      <c r="OQX1671" s="1" t="e">
        <f>#REF!</f>
        <v>#REF!</v>
      </c>
      <c r="OQY1671" s="1" t="e">
        <f>#REF!</f>
        <v>#REF!</v>
      </c>
      <c r="OQZ1671" s="1" t="e">
        <f>#REF!</f>
        <v>#REF!</v>
      </c>
      <c r="ORA1671" s="1" t="e">
        <f>#REF!</f>
        <v>#REF!</v>
      </c>
      <c r="ORB1671" s="1" t="e">
        <f>#REF!</f>
        <v>#REF!</v>
      </c>
      <c r="ORC1671" s="1" t="e">
        <f>#REF!</f>
        <v>#REF!</v>
      </c>
      <c r="ORD1671" s="1" t="e">
        <f>#REF!</f>
        <v>#REF!</v>
      </c>
      <c r="ORE1671" s="1" t="e">
        <f>#REF!</f>
        <v>#REF!</v>
      </c>
      <c r="ORF1671" s="1" t="e">
        <f>#REF!</f>
        <v>#REF!</v>
      </c>
      <c r="ORG1671" s="1" t="e">
        <f>#REF!</f>
        <v>#REF!</v>
      </c>
      <c r="ORH1671" s="1" t="e">
        <f>#REF!</f>
        <v>#REF!</v>
      </c>
      <c r="ORI1671" s="1" t="e">
        <f>#REF!</f>
        <v>#REF!</v>
      </c>
      <c r="ORJ1671" s="1" t="e">
        <f>#REF!</f>
        <v>#REF!</v>
      </c>
      <c r="ORK1671" s="1" t="e">
        <f>#REF!</f>
        <v>#REF!</v>
      </c>
      <c r="ORL1671" s="1" t="e">
        <f>#REF!</f>
        <v>#REF!</v>
      </c>
      <c r="ORM1671" s="1" t="e">
        <f>#REF!</f>
        <v>#REF!</v>
      </c>
      <c r="ORN1671" s="1" t="e">
        <f>#REF!</f>
        <v>#REF!</v>
      </c>
      <c r="ORO1671" s="1" t="e">
        <f>#REF!</f>
        <v>#REF!</v>
      </c>
      <c r="ORP1671" s="1" t="e">
        <f>#REF!</f>
        <v>#REF!</v>
      </c>
      <c r="ORQ1671" s="1" t="e">
        <f>#REF!</f>
        <v>#REF!</v>
      </c>
      <c r="ORR1671" s="1" t="e">
        <f>#REF!</f>
        <v>#REF!</v>
      </c>
      <c r="ORS1671" s="1" t="e">
        <f>#REF!</f>
        <v>#REF!</v>
      </c>
      <c r="ORT1671" s="1" t="e">
        <f>#REF!</f>
        <v>#REF!</v>
      </c>
      <c r="ORU1671" s="1" t="e">
        <f>#REF!</f>
        <v>#REF!</v>
      </c>
      <c r="ORV1671" s="1" t="e">
        <f>#REF!</f>
        <v>#REF!</v>
      </c>
    </row>
    <row r="1672" spans="1:10630" ht="15" customHeight="1" x14ac:dyDescent="0.25">
      <c r="A1672" s="287" t="s">
        <v>3</v>
      </c>
      <c r="B1672" s="287"/>
      <c r="C1672" s="288" t="s">
        <v>81</v>
      </c>
      <c r="D1672" s="289"/>
      <c r="E1672" s="289"/>
      <c r="F1672" s="289"/>
      <c r="G1672" s="289"/>
      <c r="H1672" s="289"/>
      <c r="I1672" s="289"/>
      <c r="J1672" s="289"/>
      <c r="K1672" s="289"/>
      <c r="L1672" s="289"/>
      <c r="M1672" s="289"/>
      <c r="N1672" s="289"/>
      <c r="O1672" s="289"/>
      <c r="P1672" s="289"/>
      <c r="Q1672" s="290"/>
      <c r="R1672" s="305" t="s">
        <v>4</v>
      </c>
      <c r="S1672" s="306"/>
      <c r="T1672" s="291" t="s">
        <v>5</v>
      </c>
      <c r="U1672" s="292"/>
      <c r="V1672" s="292"/>
      <c r="W1672" s="292"/>
      <c r="X1672" s="292"/>
      <c r="Y1672" s="293"/>
    </row>
    <row r="1673" spans="1:10630" ht="15" customHeight="1" x14ac:dyDescent="0.25">
      <c r="A1673" s="287" t="s">
        <v>6</v>
      </c>
      <c r="B1673" s="287"/>
      <c r="C1673" s="288" t="s">
        <v>80</v>
      </c>
      <c r="D1673" s="289"/>
      <c r="E1673" s="289"/>
      <c r="F1673" s="289"/>
      <c r="G1673" s="289"/>
      <c r="H1673" s="289"/>
      <c r="I1673" s="289"/>
      <c r="J1673" s="289"/>
      <c r="K1673" s="289"/>
      <c r="L1673" s="289"/>
      <c r="M1673" s="289"/>
      <c r="N1673" s="289"/>
      <c r="O1673" s="289"/>
      <c r="P1673" s="289"/>
      <c r="Q1673" s="290"/>
      <c r="R1673" s="307" t="s">
        <v>7</v>
      </c>
      <c r="S1673" s="308"/>
      <c r="T1673" s="291" t="s">
        <v>77</v>
      </c>
      <c r="U1673" s="292"/>
      <c r="V1673" s="292"/>
      <c r="W1673" s="292"/>
      <c r="X1673" s="292"/>
      <c r="Y1673" s="293"/>
    </row>
    <row r="1674" spans="1:10630" ht="15" customHeight="1" x14ac:dyDescent="0.25">
      <c r="A1674" s="287" t="s">
        <v>9</v>
      </c>
      <c r="B1674" s="287"/>
      <c r="C1674" s="288" t="s">
        <v>171</v>
      </c>
      <c r="D1674" s="289"/>
      <c r="E1674" s="289"/>
      <c r="F1674" s="289"/>
      <c r="G1674" s="289"/>
      <c r="H1674" s="289"/>
      <c r="I1674" s="289"/>
      <c r="J1674" s="289"/>
      <c r="K1674" s="289"/>
      <c r="L1674" s="289"/>
      <c r="M1674" s="289"/>
      <c r="N1674" s="289"/>
      <c r="O1674" s="289"/>
      <c r="P1674" s="289"/>
      <c r="Q1674" s="290"/>
      <c r="R1674" s="307" t="s">
        <v>10</v>
      </c>
      <c r="S1674" s="308"/>
      <c r="T1674" s="291" t="s">
        <v>86</v>
      </c>
      <c r="U1674" s="292"/>
      <c r="V1674" s="292"/>
      <c r="W1674" s="292"/>
      <c r="X1674" s="292"/>
      <c r="Y1674" s="293"/>
    </row>
    <row r="1675" spans="1:10630" ht="26.25" customHeight="1" x14ac:dyDescent="0.25">
      <c r="A1675" s="287" t="s">
        <v>11</v>
      </c>
      <c r="B1675" s="287"/>
      <c r="C1675" s="337" t="s">
        <v>172</v>
      </c>
      <c r="D1675" s="344"/>
      <c r="E1675" s="344"/>
      <c r="F1675" s="344"/>
      <c r="G1675" s="344"/>
      <c r="H1675" s="344"/>
      <c r="I1675" s="344"/>
      <c r="J1675" s="344"/>
      <c r="K1675" s="344"/>
      <c r="L1675" s="344"/>
      <c r="M1675" s="344"/>
      <c r="N1675" s="344"/>
      <c r="O1675" s="344"/>
      <c r="P1675" s="344"/>
      <c r="Q1675" s="345"/>
      <c r="R1675" s="3" t="s">
        <v>12</v>
      </c>
      <c r="S1675" s="4"/>
      <c r="T1675" s="291" t="s">
        <v>271</v>
      </c>
      <c r="U1675" s="292"/>
      <c r="V1675" s="292"/>
      <c r="W1675" s="292"/>
      <c r="X1675" s="292"/>
      <c r="Y1675" s="293"/>
    </row>
    <row r="1676" spans="1:10630" x14ac:dyDescent="0.25">
      <c r="A1676" s="294" t="s">
        <v>13</v>
      </c>
      <c r="B1676" s="294"/>
      <c r="C1676" s="288" t="s">
        <v>173</v>
      </c>
      <c r="D1676" s="289"/>
      <c r="E1676" s="289"/>
      <c r="F1676" s="289"/>
      <c r="G1676" s="289"/>
      <c r="H1676" s="289"/>
      <c r="I1676" s="289"/>
      <c r="J1676" s="289"/>
      <c r="K1676" s="289"/>
      <c r="L1676" s="289"/>
      <c r="M1676" s="289"/>
      <c r="N1676" s="289"/>
      <c r="O1676" s="289"/>
      <c r="P1676" s="289"/>
      <c r="Q1676" s="290"/>
      <c r="R1676" s="295" t="s">
        <v>14</v>
      </c>
      <c r="S1676" s="296"/>
      <c r="T1676" s="297" t="s">
        <v>273</v>
      </c>
      <c r="U1676" s="298"/>
      <c r="V1676" s="298"/>
      <c r="W1676" s="298"/>
      <c r="X1676" s="298"/>
      <c r="Y1676" s="299"/>
    </row>
    <row r="1677" spans="1:10630" x14ac:dyDescent="0.25">
      <c r="A1677" s="5"/>
      <c r="B1677" s="5"/>
      <c r="C1677" s="5"/>
      <c r="D1677" s="5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  <c r="S1677" s="5"/>
      <c r="T1677" s="5"/>
      <c r="U1677" s="5"/>
      <c r="V1677" s="5"/>
      <c r="W1677" s="5"/>
      <c r="X1677" s="5"/>
      <c r="Y1677" s="5"/>
    </row>
    <row r="1678" spans="1:10630" ht="24" customHeight="1" x14ac:dyDescent="0.25">
      <c r="A1678" s="264" t="s">
        <v>15</v>
      </c>
      <c r="B1678" s="261" t="s">
        <v>16</v>
      </c>
      <c r="C1678" s="263"/>
      <c r="D1678" s="278" t="s">
        <v>17</v>
      </c>
      <c r="E1678" s="280" t="s">
        <v>18</v>
      </c>
      <c r="F1678" s="300" t="s">
        <v>19</v>
      </c>
      <c r="G1678" s="278" t="s">
        <v>20</v>
      </c>
      <c r="H1678" s="280" t="s">
        <v>21</v>
      </c>
      <c r="I1678" s="280" t="s">
        <v>22</v>
      </c>
      <c r="J1678" s="280"/>
      <c r="K1678" s="261" t="s">
        <v>23</v>
      </c>
      <c r="L1678" s="262"/>
      <c r="M1678" s="262"/>
      <c r="N1678" s="262"/>
      <c r="O1678" s="262"/>
      <c r="P1678" s="263"/>
      <c r="Q1678" s="284" t="s">
        <v>24</v>
      </c>
      <c r="R1678" s="284"/>
      <c r="S1678" s="284" t="s">
        <v>25</v>
      </c>
      <c r="T1678" s="284"/>
      <c r="U1678" s="301" t="s">
        <v>26</v>
      </c>
      <c r="V1678" s="221" t="s">
        <v>27</v>
      </c>
      <c r="W1678" s="221" t="s">
        <v>27</v>
      </c>
      <c r="X1678" s="221" t="s">
        <v>27</v>
      </c>
      <c r="Y1678" s="303" t="s">
        <v>28</v>
      </c>
    </row>
    <row r="1679" spans="1:10630" ht="24" x14ac:dyDescent="0.25">
      <c r="A1679" s="264"/>
      <c r="B1679" s="8" t="s">
        <v>29</v>
      </c>
      <c r="C1679" s="8" t="s">
        <v>30</v>
      </c>
      <c r="D1679" s="279"/>
      <c r="E1679" s="280"/>
      <c r="F1679" s="300"/>
      <c r="G1679" s="279"/>
      <c r="H1679" s="280"/>
      <c r="I1679" s="9" t="s">
        <v>31</v>
      </c>
      <c r="J1679" s="10" t="s">
        <v>32</v>
      </c>
      <c r="K1679" s="269" t="s">
        <v>33</v>
      </c>
      <c r="L1679" s="270"/>
      <c r="M1679" s="286"/>
      <c r="N1679" s="269" t="s">
        <v>34</v>
      </c>
      <c r="O1679" s="270"/>
      <c r="P1679" s="286"/>
      <c r="Q1679" s="27" t="s">
        <v>35</v>
      </c>
      <c r="R1679" s="27" t="s">
        <v>36</v>
      </c>
      <c r="S1679" s="27" t="s">
        <v>123</v>
      </c>
      <c r="T1679" s="27" t="s">
        <v>124</v>
      </c>
      <c r="U1679" s="302"/>
      <c r="V1679" s="220" t="s">
        <v>37</v>
      </c>
      <c r="W1679" s="220" t="s">
        <v>38</v>
      </c>
      <c r="X1679" s="220" t="s">
        <v>39</v>
      </c>
      <c r="Y1679" s="304"/>
    </row>
    <row r="1680" spans="1:10630" ht="24" x14ac:dyDescent="0.25">
      <c r="A1680" s="11"/>
      <c r="B1680" s="8"/>
      <c r="C1680" s="8"/>
      <c r="D1680" s="12"/>
      <c r="E1680" s="8"/>
      <c r="F1680" s="13"/>
      <c r="G1680" s="12"/>
      <c r="H1680" s="8"/>
      <c r="I1680" s="9"/>
      <c r="J1680" s="10"/>
      <c r="K1680" s="8" t="s">
        <v>40</v>
      </c>
      <c r="L1680" s="8" t="s">
        <v>41</v>
      </c>
      <c r="M1680" s="8" t="s">
        <v>42</v>
      </c>
      <c r="N1680" s="8" t="s">
        <v>40</v>
      </c>
      <c r="O1680" s="8" t="s">
        <v>41</v>
      </c>
      <c r="P1680" s="8" t="s">
        <v>42</v>
      </c>
      <c r="Q1680" s="8"/>
      <c r="R1680" s="8"/>
      <c r="S1680" s="8"/>
      <c r="T1680" s="8"/>
      <c r="U1680" s="12"/>
      <c r="V1680" s="14"/>
      <c r="W1680" s="14"/>
      <c r="X1680" s="14"/>
      <c r="Y1680" s="15"/>
    </row>
    <row r="1681" spans="1:25" x14ac:dyDescent="0.25">
      <c r="A1681" s="16">
        <v>1</v>
      </c>
      <c r="B1681" s="16"/>
      <c r="C1681" s="17"/>
      <c r="D1681" s="17"/>
      <c r="E1681" s="17"/>
      <c r="F1681" s="18"/>
      <c r="G1681" s="16"/>
      <c r="H1681" s="18"/>
      <c r="I1681" s="18"/>
      <c r="J1681" s="18"/>
      <c r="K1681" s="19"/>
      <c r="L1681" s="19"/>
      <c r="M1681" s="19"/>
      <c r="N1681" s="19"/>
      <c r="O1681" s="19"/>
      <c r="P1681" s="19"/>
      <c r="Q1681" s="20"/>
      <c r="R1681" s="16"/>
      <c r="S1681" s="21"/>
      <c r="T1681" s="21"/>
      <c r="U1681" s="22"/>
      <c r="V1681" s="23">
        <f>IFERROR((J1681/I1681)*100,0)</f>
        <v>0</v>
      </c>
      <c r="W1681" s="23">
        <f>IFERROR((S1681/T1681)*100,0)</f>
        <v>0</v>
      </c>
      <c r="X1681" s="23">
        <f>IFERROR(((N1681+O1681+P1681)/(K1681+L1681+M1681))*100,0)</f>
        <v>0</v>
      </c>
      <c r="Y1681" s="24"/>
    </row>
    <row r="1682" spans="1:25" x14ac:dyDescent="0.25">
      <c r="A1682" s="16">
        <v>2</v>
      </c>
      <c r="B1682" s="16"/>
      <c r="C1682" s="17"/>
      <c r="D1682" s="17"/>
      <c r="E1682" s="17"/>
      <c r="F1682" s="18"/>
      <c r="G1682" s="16"/>
      <c r="H1682" s="18"/>
      <c r="I1682" s="18"/>
      <c r="J1682" s="18"/>
      <c r="K1682" s="19"/>
      <c r="L1682" s="19"/>
      <c r="M1682" s="19"/>
      <c r="N1682" s="19"/>
      <c r="O1682" s="19"/>
      <c r="P1682" s="19"/>
      <c r="Q1682" s="20"/>
      <c r="R1682" s="16"/>
      <c r="S1682" s="21"/>
      <c r="T1682" s="21"/>
      <c r="U1682" s="22"/>
      <c r="V1682" s="23">
        <f>IFERROR((J1682/I1682)*100,0)</f>
        <v>0</v>
      </c>
      <c r="W1682" s="23">
        <f>IFERROR((S1682/T1682)*100,0)</f>
        <v>0</v>
      </c>
      <c r="X1682" s="23">
        <f>IFERROR(((N1682+O1682+P1682)/(K1682+L1682+M1682))*100,0)</f>
        <v>0</v>
      </c>
      <c r="Y1682" s="24"/>
    </row>
    <row r="1683" spans="1:25" x14ac:dyDescent="0.25">
      <c r="A1683" s="16">
        <v>3</v>
      </c>
      <c r="B1683" s="16"/>
      <c r="C1683" s="17"/>
      <c r="D1683" s="17"/>
      <c r="E1683" s="17"/>
      <c r="F1683" s="18"/>
      <c r="G1683" s="16"/>
      <c r="H1683" s="18"/>
      <c r="I1683" s="18"/>
      <c r="J1683" s="18"/>
      <c r="K1683" s="19"/>
      <c r="L1683" s="19"/>
      <c r="M1683" s="19"/>
      <c r="N1683" s="19"/>
      <c r="O1683" s="19"/>
      <c r="P1683" s="19"/>
      <c r="Q1683" s="20"/>
      <c r="R1683" s="16"/>
      <c r="S1683" s="21"/>
      <c r="T1683" s="21"/>
      <c r="U1683" s="22"/>
      <c r="V1683" s="23">
        <f>IFERROR((J1683/I1683)*100,0)</f>
        <v>0</v>
      </c>
      <c r="W1683" s="23">
        <f>IFERROR((S1683/T1683)*100,0)</f>
        <v>0</v>
      </c>
      <c r="X1683" s="23">
        <f>IFERROR(((N1683+O1683+P1683)/(K1683+L1683+M1683))*100,0)</f>
        <v>0</v>
      </c>
      <c r="Y1683" s="24"/>
    </row>
    <row r="1684" spans="1:25" x14ac:dyDescent="0.25">
      <c r="A1684" s="25"/>
      <c r="B1684" s="25"/>
      <c r="C1684" s="26"/>
      <c r="D1684" s="8" t="s">
        <v>43</v>
      </c>
      <c r="E1684" s="8"/>
      <c r="F1684" s="27"/>
      <c r="G1684" s="25"/>
      <c r="H1684" s="27"/>
      <c r="I1684" s="27"/>
      <c r="J1684" s="27"/>
      <c r="K1684" s="28">
        <f t="shared" ref="K1684:P1684" si="182">K1681+K1682+K1683</f>
        <v>0</v>
      </c>
      <c r="L1684" s="28">
        <f t="shared" si="182"/>
        <v>0</v>
      </c>
      <c r="M1684" s="28">
        <f t="shared" si="182"/>
        <v>0</v>
      </c>
      <c r="N1684" s="28">
        <f t="shared" si="182"/>
        <v>0</v>
      </c>
      <c r="O1684" s="28">
        <f t="shared" si="182"/>
        <v>0</v>
      </c>
      <c r="P1684" s="28">
        <f t="shared" si="182"/>
        <v>0</v>
      </c>
      <c r="Q1684" s="29"/>
      <c r="R1684" s="25"/>
      <c r="S1684" s="30"/>
      <c r="T1684" s="30"/>
      <c r="U1684" s="31"/>
      <c r="V1684" s="31">
        <v>0</v>
      </c>
      <c r="W1684" s="31">
        <v>0</v>
      </c>
      <c r="X1684" s="31">
        <v>0</v>
      </c>
      <c r="Y1684" s="25"/>
    </row>
    <row r="1685" spans="1:25" x14ac:dyDescent="0.25">
      <c r="A1685" s="16">
        <v>4</v>
      </c>
      <c r="B1685" s="16"/>
      <c r="C1685" s="17"/>
      <c r="D1685" s="17"/>
      <c r="E1685" s="17"/>
      <c r="F1685" s="18"/>
      <c r="G1685" s="16"/>
      <c r="H1685" s="18"/>
      <c r="I1685" s="18"/>
      <c r="J1685" s="18"/>
      <c r="K1685" s="19"/>
      <c r="L1685" s="19"/>
      <c r="M1685" s="19"/>
      <c r="N1685" s="19"/>
      <c r="O1685" s="19"/>
      <c r="P1685" s="19"/>
      <c r="Q1685" s="20"/>
      <c r="R1685" s="16"/>
      <c r="S1685" s="21"/>
      <c r="T1685" s="21"/>
      <c r="U1685" s="22"/>
      <c r="V1685" s="23">
        <f>IFERROR((J1685/I1685)*100,0)</f>
        <v>0</v>
      </c>
      <c r="W1685" s="23">
        <f>IFERROR((S1685/T1685)*100,0)</f>
        <v>0</v>
      </c>
      <c r="X1685" s="23">
        <f>IFERROR(((N1685+O1685+P1685)/(K1685+L1685+M1685))*100,0)</f>
        <v>0</v>
      </c>
      <c r="Y1685" s="24"/>
    </row>
    <row r="1686" spans="1:25" x14ac:dyDescent="0.25">
      <c r="A1686" s="16">
        <v>5</v>
      </c>
      <c r="B1686" s="16"/>
      <c r="C1686" s="16"/>
      <c r="D1686" s="17"/>
      <c r="E1686" s="17"/>
      <c r="F1686" s="18"/>
      <c r="G1686" s="16"/>
      <c r="H1686" s="18"/>
      <c r="I1686" s="18"/>
      <c r="J1686" s="18"/>
      <c r="K1686" s="19"/>
      <c r="L1686" s="19"/>
      <c r="M1686" s="19"/>
      <c r="N1686" s="19"/>
      <c r="O1686" s="19"/>
      <c r="P1686" s="19"/>
      <c r="Q1686" s="20"/>
      <c r="R1686" s="16"/>
      <c r="S1686" s="21"/>
      <c r="T1686" s="16"/>
      <c r="U1686" s="16"/>
      <c r="V1686" s="23">
        <f>IFERROR((J1686/I1686)*100,0)</f>
        <v>0</v>
      </c>
      <c r="W1686" s="23">
        <f>IFERROR((S1686/T1686)*100,0)</f>
        <v>0</v>
      </c>
      <c r="X1686" s="23">
        <f>IFERROR(((N1686+O1686+P1686)/(K1686+L1686+M1686))*100,0)</f>
        <v>0</v>
      </c>
      <c r="Y1686" s="24"/>
    </row>
    <row r="1687" spans="1:25" x14ac:dyDescent="0.25">
      <c r="A1687" s="16">
        <v>6</v>
      </c>
      <c r="B1687" s="16"/>
      <c r="C1687" s="16"/>
      <c r="D1687" s="17"/>
      <c r="E1687" s="17"/>
      <c r="F1687" s="18"/>
      <c r="G1687" s="16"/>
      <c r="H1687" s="18"/>
      <c r="I1687" s="18"/>
      <c r="J1687" s="18"/>
      <c r="K1687" s="19"/>
      <c r="L1687" s="19"/>
      <c r="M1687" s="19"/>
      <c r="N1687" s="19"/>
      <c r="O1687" s="19"/>
      <c r="P1687" s="19"/>
      <c r="Q1687" s="32"/>
      <c r="R1687" s="33"/>
      <c r="S1687" s="34"/>
      <c r="T1687" s="34"/>
      <c r="U1687" s="35"/>
      <c r="V1687" s="23">
        <f>IFERROR((J1687/I1687)*100,0)</f>
        <v>0</v>
      </c>
      <c r="W1687" s="23">
        <f>IFERROR((S1687/T1687)*100,0)</f>
        <v>0</v>
      </c>
      <c r="X1687" s="23">
        <f>IFERROR(((N1687+O1687+P1687)/(K1687+L1687+M1687))*100,0)</f>
        <v>0</v>
      </c>
      <c r="Y1687" s="24"/>
    </row>
    <row r="1688" spans="1:25" x14ac:dyDescent="0.25">
      <c r="A1688" s="25"/>
      <c r="B1688" s="25"/>
      <c r="C1688" s="25"/>
      <c r="D1688" s="8" t="s">
        <v>43</v>
      </c>
      <c r="E1688" s="8"/>
      <c r="F1688" s="27"/>
      <c r="G1688" s="25"/>
      <c r="H1688" s="27"/>
      <c r="I1688" s="27"/>
      <c r="J1688" s="27"/>
      <c r="K1688" s="28">
        <f t="shared" ref="K1688:P1688" si="183">K1685+K1686+K1687</f>
        <v>0</v>
      </c>
      <c r="L1688" s="28">
        <f t="shared" si="183"/>
        <v>0</v>
      </c>
      <c r="M1688" s="28">
        <f t="shared" si="183"/>
        <v>0</v>
      </c>
      <c r="N1688" s="28">
        <f t="shared" si="183"/>
        <v>0</v>
      </c>
      <c r="O1688" s="28">
        <f t="shared" si="183"/>
        <v>0</v>
      </c>
      <c r="P1688" s="28">
        <f t="shared" si="183"/>
        <v>0</v>
      </c>
      <c r="Q1688" s="32"/>
      <c r="R1688" s="33"/>
      <c r="S1688" s="34"/>
      <c r="T1688" s="34"/>
      <c r="U1688" s="35"/>
      <c r="V1688" s="23">
        <f>IFERROR((J1688/I1688)*100,0)</f>
        <v>0</v>
      </c>
      <c r="W1688" s="23">
        <f>IFERROR((S1688/T1688)*100,0)</f>
        <v>0</v>
      </c>
      <c r="X1688" s="23">
        <f>IFERROR(((N1688+O1688+P1688)/(K1688+L1688+M1688))*100,0)</f>
        <v>0</v>
      </c>
      <c r="Y1688" s="24"/>
    </row>
    <row r="1689" spans="1:25" x14ac:dyDescent="0.25">
      <c r="A1689" s="259" t="s">
        <v>44</v>
      </c>
      <c r="B1689" s="259"/>
      <c r="C1689" s="259"/>
      <c r="D1689" s="259"/>
      <c r="E1689" s="259"/>
      <c r="F1689" s="259"/>
      <c r="G1689" s="259"/>
      <c r="H1689" s="259"/>
      <c r="I1689" s="36"/>
      <c r="J1689" s="36"/>
      <c r="K1689" s="37">
        <f t="shared" ref="K1689:P1689" si="184">K1684+K1688</f>
        <v>0</v>
      </c>
      <c r="L1689" s="37">
        <f t="shared" si="184"/>
        <v>0</v>
      </c>
      <c r="M1689" s="37">
        <f t="shared" si="184"/>
        <v>0</v>
      </c>
      <c r="N1689" s="37">
        <f t="shared" si="184"/>
        <v>0</v>
      </c>
      <c r="O1689" s="37">
        <f t="shared" si="184"/>
        <v>0</v>
      </c>
      <c r="P1689" s="37">
        <f t="shared" si="184"/>
        <v>0</v>
      </c>
      <c r="Q1689" s="275"/>
      <c r="R1689" s="275"/>
      <c r="S1689" s="275"/>
      <c r="T1689" s="275"/>
      <c r="U1689" s="275"/>
      <c r="V1689" s="275"/>
      <c r="W1689" s="275"/>
      <c r="X1689" s="275"/>
      <c r="Y1689" s="275"/>
    </row>
    <row r="1690" spans="1:25" x14ac:dyDescent="0.25">
      <c r="A1690" s="38"/>
      <c r="B1690" s="38"/>
      <c r="C1690" s="38"/>
      <c r="D1690" s="38"/>
      <c r="E1690" s="38"/>
      <c r="F1690" s="38"/>
      <c r="G1690" s="38"/>
      <c r="H1690" s="38"/>
      <c r="I1690" s="38"/>
      <c r="J1690" s="38"/>
      <c r="K1690" s="38"/>
      <c r="L1690" s="39"/>
      <c r="M1690" s="39"/>
    </row>
    <row r="1691" spans="1:25" x14ac:dyDescent="0.25">
      <c r="A1691" s="39"/>
      <c r="B1691" s="39"/>
      <c r="C1691" s="39"/>
      <c r="D1691" s="39"/>
      <c r="E1691" s="39"/>
      <c r="F1691" s="39"/>
      <c r="G1691" s="39"/>
      <c r="H1691" s="39"/>
      <c r="I1691" s="39"/>
      <c r="J1691" s="39"/>
      <c r="K1691" s="39"/>
      <c r="L1691" s="39"/>
      <c r="M1691" s="39"/>
      <c r="N1691" s="39"/>
      <c r="O1691" s="39"/>
      <c r="P1691" s="39"/>
    </row>
    <row r="1692" spans="1:25" x14ac:dyDescent="0.25">
      <c r="A1692" s="276" t="s">
        <v>45</v>
      </c>
      <c r="B1692" s="276"/>
      <c r="C1692" s="276"/>
      <c r="D1692" s="276"/>
      <c r="E1692" s="276"/>
      <c r="F1692" s="276"/>
      <c r="G1692" s="276"/>
      <c r="H1692" s="276"/>
      <c r="I1692" s="276"/>
      <c r="J1692" s="276"/>
      <c r="K1692" s="276"/>
      <c r="L1692" s="276"/>
      <c r="M1692" s="276"/>
      <c r="N1692" s="276"/>
      <c r="O1692" s="276"/>
      <c r="P1692" s="276"/>
      <c r="Q1692" s="276"/>
      <c r="R1692" s="276"/>
      <c r="S1692" s="276"/>
      <c r="T1692" s="276"/>
      <c r="U1692" s="276"/>
      <c r="V1692" s="276"/>
      <c r="W1692" s="276"/>
      <c r="X1692" s="276"/>
      <c r="Y1692" s="276"/>
    </row>
    <row r="1693" spans="1:25" x14ac:dyDescent="0.25">
      <c r="A1693" s="277"/>
      <c r="B1693" s="277"/>
      <c r="C1693" s="277"/>
      <c r="D1693" s="277"/>
      <c r="E1693" s="277"/>
      <c r="F1693" s="277"/>
      <c r="G1693" s="277"/>
      <c r="H1693" s="277"/>
      <c r="I1693" s="277"/>
      <c r="J1693" s="277"/>
      <c r="K1693" s="277"/>
      <c r="L1693" s="277"/>
      <c r="M1693" s="277"/>
      <c r="N1693" s="277"/>
      <c r="O1693" s="277"/>
      <c r="P1693" s="277"/>
      <c r="Q1693" s="277"/>
      <c r="R1693" s="277"/>
      <c r="S1693" s="277"/>
      <c r="T1693" s="277"/>
      <c r="U1693" s="277"/>
      <c r="V1693" s="277"/>
      <c r="W1693" s="277"/>
      <c r="X1693" s="277"/>
      <c r="Y1693" s="277"/>
    </row>
    <row r="1694" spans="1:25" ht="21" customHeight="1" x14ac:dyDescent="0.25">
      <c r="A1694" s="264" t="s">
        <v>15</v>
      </c>
      <c r="B1694" s="278" t="s">
        <v>46</v>
      </c>
      <c r="C1694" s="264" t="s">
        <v>47</v>
      </c>
      <c r="D1694" s="264"/>
      <c r="E1694" s="280" t="s">
        <v>18</v>
      </c>
      <c r="F1694" s="278" t="s">
        <v>20</v>
      </c>
      <c r="G1694" s="280" t="s">
        <v>48</v>
      </c>
      <c r="H1694" s="280" t="s">
        <v>22</v>
      </c>
      <c r="I1694" s="280"/>
      <c r="J1694" s="261" t="s">
        <v>23</v>
      </c>
      <c r="K1694" s="262"/>
      <c r="L1694" s="262"/>
      <c r="M1694" s="262"/>
      <c r="N1694" s="262"/>
      <c r="O1694" s="263"/>
      <c r="P1694" s="281" t="s">
        <v>49</v>
      </c>
      <c r="Q1694" s="282"/>
      <c r="R1694" s="283" t="s">
        <v>50</v>
      </c>
      <c r="S1694" s="283"/>
      <c r="T1694" s="284" t="s">
        <v>26</v>
      </c>
      <c r="U1694" s="221" t="s">
        <v>27</v>
      </c>
      <c r="V1694" s="221" t="s">
        <v>27</v>
      </c>
      <c r="W1694" s="221" t="s">
        <v>27</v>
      </c>
      <c r="X1694" s="285" t="s">
        <v>28</v>
      </c>
      <c r="Y1694" s="40"/>
    </row>
    <row r="1695" spans="1:25" ht="36" x14ac:dyDescent="0.25">
      <c r="A1695" s="264"/>
      <c r="B1695" s="279"/>
      <c r="C1695" s="264"/>
      <c r="D1695" s="264"/>
      <c r="E1695" s="280"/>
      <c r="F1695" s="279"/>
      <c r="G1695" s="280"/>
      <c r="H1695" s="9" t="s">
        <v>31</v>
      </c>
      <c r="I1695" s="10" t="s">
        <v>32</v>
      </c>
      <c r="J1695" s="269" t="s">
        <v>51</v>
      </c>
      <c r="K1695" s="270"/>
      <c r="L1695" s="286"/>
      <c r="M1695" s="269" t="s">
        <v>34</v>
      </c>
      <c r="N1695" s="270"/>
      <c r="O1695" s="286"/>
      <c r="P1695" s="27" t="s">
        <v>35</v>
      </c>
      <c r="Q1695" s="27" t="s">
        <v>36</v>
      </c>
      <c r="R1695" s="27" t="s">
        <v>123</v>
      </c>
      <c r="S1695" s="27" t="s">
        <v>124</v>
      </c>
      <c r="T1695" s="284"/>
      <c r="U1695" s="220" t="s">
        <v>37</v>
      </c>
      <c r="V1695" s="220" t="s">
        <v>38</v>
      </c>
      <c r="W1695" s="220" t="s">
        <v>39</v>
      </c>
      <c r="X1695" s="285"/>
      <c r="Y1695" s="40"/>
    </row>
    <row r="1696" spans="1:25" ht="24" x14ac:dyDescent="0.25">
      <c r="A1696" s="11"/>
      <c r="B1696" s="12"/>
      <c r="C1696" s="71"/>
      <c r="D1696" s="72"/>
      <c r="E1696" s="73"/>
      <c r="F1696" s="74"/>
      <c r="G1696" s="73"/>
      <c r="H1696" s="41"/>
      <c r="I1696" s="10"/>
      <c r="J1696" s="8" t="s">
        <v>40</v>
      </c>
      <c r="K1696" s="8" t="s">
        <v>41</v>
      </c>
      <c r="L1696" s="8" t="s">
        <v>42</v>
      </c>
      <c r="M1696" s="8" t="s">
        <v>40</v>
      </c>
      <c r="N1696" s="8" t="s">
        <v>41</v>
      </c>
      <c r="O1696" s="8" t="s">
        <v>42</v>
      </c>
      <c r="P1696" s="8"/>
      <c r="Q1696" s="8"/>
      <c r="R1696" s="8"/>
      <c r="S1696" s="8"/>
      <c r="T1696" s="8"/>
      <c r="U1696" s="14"/>
      <c r="V1696" s="14"/>
      <c r="W1696" s="14"/>
      <c r="X1696" s="13"/>
      <c r="Y1696" s="40"/>
    </row>
    <row r="1697" spans="1:25" ht="39" customHeight="1" x14ac:dyDescent="0.25">
      <c r="A1697" s="16">
        <v>1</v>
      </c>
      <c r="B1697" s="42" t="s">
        <v>75</v>
      </c>
      <c r="C1697" s="247" t="s">
        <v>139</v>
      </c>
      <c r="D1697" s="247"/>
      <c r="E1697" s="80" t="s">
        <v>140</v>
      </c>
      <c r="F1697" s="16" t="s">
        <v>54</v>
      </c>
      <c r="G1697" s="16" t="s">
        <v>54</v>
      </c>
      <c r="H1697" s="18">
        <v>7</v>
      </c>
      <c r="I1697" s="18">
        <v>7</v>
      </c>
      <c r="J1697" s="19">
        <v>187820.23</v>
      </c>
      <c r="K1697" s="19"/>
      <c r="L1697" s="19"/>
      <c r="M1697" s="19">
        <v>187820.23</v>
      </c>
      <c r="N1697" s="19"/>
      <c r="O1697" s="20"/>
      <c r="P1697" s="23">
        <f>IFERROR((I1697/H1697)*100,0)</f>
        <v>100</v>
      </c>
      <c r="Q1697" s="23">
        <f>IFERROR((M1697/J1697)*100,0)</f>
        <v>100</v>
      </c>
      <c r="R1697" s="21">
        <v>44470</v>
      </c>
      <c r="S1697" s="21">
        <v>44561</v>
      </c>
      <c r="T1697" s="22" t="s">
        <v>141</v>
      </c>
      <c r="U1697" s="23">
        <f t="shared" ref="U1697" si="185">IFERROR((I1697/H1697)*100,0)</f>
        <v>100</v>
      </c>
      <c r="V1697" s="23">
        <f t="shared" ref="V1697" si="186">IFERROR((Q1697/P1697)*100,0)</f>
        <v>100</v>
      </c>
      <c r="W1697" s="23">
        <f t="shared" ref="W1697" si="187">IFERROR((M1697/J1697)*100,0)</f>
        <v>100</v>
      </c>
      <c r="X1697" s="24"/>
      <c r="Y1697" s="40"/>
    </row>
    <row r="1698" spans="1:25" ht="26.25" customHeight="1" x14ac:dyDescent="0.25">
      <c r="A1698" s="16"/>
      <c r="B1698" s="42"/>
      <c r="C1698" s="256"/>
      <c r="D1698" s="256"/>
      <c r="E1698" s="80"/>
      <c r="F1698" s="16"/>
      <c r="G1698" s="16"/>
      <c r="H1698" s="44"/>
      <c r="I1698" s="44"/>
      <c r="J1698" s="19"/>
      <c r="K1698" s="19"/>
      <c r="L1698" s="19"/>
      <c r="M1698" s="19"/>
      <c r="N1698" s="20"/>
      <c r="O1698" s="20"/>
      <c r="P1698" s="20"/>
      <c r="Q1698" s="16"/>
      <c r="R1698" s="21"/>
      <c r="S1698" s="21"/>
      <c r="T1698" s="22"/>
      <c r="U1698" s="23"/>
      <c r="V1698" s="23"/>
      <c r="W1698" s="23"/>
      <c r="X1698" s="24"/>
      <c r="Y1698" s="40"/>
    </row>
    <row r="1699" spans="1:25" ht="21.75" customHeight="1" x14ac:dyDescent="0.25">
      <c r="A1699" s="16"/>
      <c r="B1699" s="42"/>
      <c r="C1699" s="256"/>
      <c r="D1699" s="256"/>
      <c r="E1699" s="80"/>
      <c r="F1699" s="16"/>
      <c r="G1699" s="16"/>
      <c r="H1699" s="44"/>
      <c r="I1699" s="44"/>
      <c r="J1699" s="19"/>
      <c r="K1699" s="19"/>
      <c r="L1699" s="19"/>
      <c r="M1699" s="19"/>
      <c r="N1699" s="20"/>
      <c r="O1699" s="20"/>
      <c r="P1699" s="20"/>
      <c r="Q1699" s="16"/>
      <c r="R1699" s="21"/>
      <c r="S1699" s="21"/>
      <c r="T1699" s="22"/>
      <c r="U1699" s="23"/>
      <c r="V1699" s="23"/>
      <c r="W1699" s="23"/>
      <c r="X1699" s="24"/>
      <c r="Y1699" s="40"/>
    </row>
    <row r="1700" spans="1:25" x14ac:dyDescent="0.25">
      <c r="A1700" s="16"/>
      <c r="B1700" s="42"/>
      <c r="C1700" s="341"/>
      <c r="D1700" s="341"/>
      <c r="E1700" s="80"/>
      <c r="F1700" s="16"/>
      <c r="G1700" s="16"/>
      <c r="H1700" s="79"/>
      <c r="I1700" s="81"/>
      <c r="J1700" s="19"/>
      <c r="K1700" s="19"/>
      <c r="L1700" s="19"/>
      <c r="M1700" s="19"/>
      <c r="N1700" s="20"/>
      <c r="O1700" s="20"/>
      <c r="P1700" s="20"/>
      <c r="Q1700" s="16"/>
      <c r="R1700" s="21"/>
      <c r="S1700" s="21"/>
      <c r="T1700" s="22"/>
      <c r="U1700" s="23"/>
      <c r="V1700" s="23"/>
      <c r="W1700" s="23"/>
      <c r="X1700" s="24"/>
      <c r="Y1700" s="40"/>
    </row>
    <row r="1701" spans="1:25" x14ac:dyDescent="0.25">
      <c r="A1701" s="259" t="s">
        <v>44</v>
      </c>
      <c r="B1701" s="259"/>
      <c r="C1701" s="260"/>
      <c r="D1701" s="260"/>
      <c r="E1701" s="48"/>
      <c r="F1701" s="76"/>
      <c r="G1701" s="48"/>
      <c r="H1701" s="48"/>
      <c r="I1701" s="46"/>
      <c r="J1701" s="28">
        <f>J1700+J1699+J1698+J1697</f>
        <v>187820.23</v>
      </c>
      <c r="K1701" s="28"/>
      <c r="L1701" s="28"/>
      <c r="M1701" s="28">
        <f>M1700+M1699+M1698+M1697</f>
        <v>187820.23</v>
      </c>
      <c r="N1701" s="49"/>
      <c r="O1701" s="49"/>
      <c r="P1701" s="49"/>
      <c r="Q1701" s="49"/>
      <c r="R1701" s="49"/>
      <c r="S1701" s="49"/>
      <c r="T1701" s="49"/>
      <c r="U1701" s="49"/>
      <c r="V1701" s="49"/>
      <c r="W1701" s="49"/>
      <c r="X1701" s="49"/>
      <c r="Y1701" s="40"/>
    </row>
    <row r="1702" spans="1:25" x14ac:dyDescent="0.25">
      <c r="B1702" s="50"/>
      <c r="U1702" s="51"/>
      <c r="V1702" s="51"/>
      <c r="W1702" s="51"/>
      <c r="X1702" s="51"/>
      <c r="Y1702" s="52"/>
    </row>
    <row r="1703" spans="1:25" x14ac:dyDescent="0.25">
      <c r="B1703" s="84"/>
      <c r="U1703" s="51"/>
      <c r="V1703" s="51"/>
      <c r="W1703" s="51"/>
      <c r="X1703" s="51"/>
      <c r="Y1703" s="52"/>
    </row>
    <row r="1704" spans="1:25" ht="16.5" x14ac:dyDescent="0.3">
      <c r="A1704" s="53"/>
      <c r="B1704" s="84"/>
      <c r="D1704" s="261" t="s">
        <v>55</v>
      </c>
      <c r="E1704" s="262"/>
      <c r="F1704" s="262"/>
      <c r="G1704" s="262"/>
      <c r="H1704" s="262"/>
      <c r="I1704" s="262"/>
      <c r="J1704" s="262"/>
      <c r="K1704" s="262"/>
      <c r="L1704" s="262"/>
      <c r="M1704" s="262"/>
      <c r="N1704" s="262"/>
      <c r="O1704" s="262"/>
      <c r="P1704" s="262"/>
      <c r="Q1704" s="262"/>
      <c r="R1704" s="262"/>
      <c r="S1704" s="262"/>
      <c r="T1704" s="263"/>
    </row>
    <row r="1705" spans="1:25" ht="16.5" x14ac:dyDescent="0.3">
      <c r="A1705" s="53"/>
      <c r="B1705" s="84"/>
      <c r="D1705" s="264" t="s">
        <v>56</v>
      </c>
      <c r="E1705" s="264" t="s">
        <v>57</v>
      </c>
      <c r="F1705" s="264"/>
      <c r="G1705" s="264"/>
      <c r="H1705" s="261"/>
      <c r="I1705" s="265" t="s">
        <v>58</v>
      </c>
      <c r="J1705" s="262"/>
      <c r="K1705" s="266"/>
      <c r="L1705" s="265" t="s">
        <v>59</v>
      </c>
      <c r="M1705" s="262"/>
      <c r="N1705" s="262"/>
      <c r="O1705" s="267" t="s">
        <v>60</v>
      </c>
      <c r="P1705" s="267"/>
      <c r="Q1705" s="267"/>
      <c r="R1705" s="267"/>
      <c r="S1705" s="267"/>
      <c r="T1705" s="268"/>
    </row>
    <row r="1706" spans="1:25" x14ac:dyDescent="0.25">
      <c r="B1706" s="84"/>
      <c r="D1706" s="264"/>
      <c r="E1706" s="264" t="s">
        <v>61</v>
      </c>
      <c r="F1706" s="264"/>
      <c r="G1706" s="269" t="s">
        <v>62</v>
      </c>
      <c r="H1706" s="270"/>
      <c r="I1706" s="54" t="s">
        <v>61</v>
      </c>
      <c r="J1706" s="269" t="s">
        <v>62</v>
      </c>
      <c r="K1706" s="271"/>
      <c r="L1706" s="54" t="s">
        <v>61</v>
      </c>
      <c r="M1706" s="269" t="s">
        <v>62</v>
      </c>
      <c r="N1706" s="271"/>
      <c r="O1706" s="272" t="s">
        <v>16</v>
      </c>
      <c r="P1706" s="272"/>
      <c r="Q1706" s="272"/>
      <c r="R1706" s="55" t="s">
        <v>61</v>
      </c>
      <c r="S1706" s="273" t="s">
        <v>62</v>
      </c>
      <c r="T1706" s="273"/>
    </row>
    <row r="1707" spans="1:25" x14ac:dyDescent="0.25">
      <c r="B1707" s="84"/>
      <c r="D1707" s="56" t="s">
        <v>63</v>
      </c>
      <c r="E1707" s="228">
        <f>COUNTIFS(G1681:G1684,"O",B1681:B1684,"AGUA Y SANEAMIENTO")</f>
        <v>0</v>
      </c>
      <c r="F1707" s="229"/>
      <c r="G1707" s="230">
        <f t="shared" ref="G1707:G1712" si="188">SUMIFS(N1674:N1681,G1674:G1681,"O",B1674:B1681,"AGUA Y SANEAMIENTO")</f>
        <v>0</v>
      </c>
      <c r="H1707" s="231"/>
      <c r="I1707" s="57">
        <f>COUNTIFS(G1672:G1675,"A",B1672:B1675,"AGUA Y SANEAMIENTO")</f>
        <v>0</v>
      </c>
      <c r="J1707" s="230">
        <f t="shared" ref="J1707:J1712" si="189">SUMIFS(N1674:N1681,G1674:G1681,"A",B1674:B1681,"AGUA Y SANEAMIENTO")</f>
        <v>0</v>
      </c>
      <c r="K1707" s="232"/>
      <c r="L1707" s="57">
        <f>COUNTIFS(G1672:G1675,"AC",B1672:B1675,"AGUA Y SANEAMIENTO")</f>
        <v>0</v>
      </c>
      <c r="M1707" s="230">
        <f>SUMIFS(N1675:N1682,G1675:G1682,"AC",B1675:B1682,"AGUA Y SANEAMIENTO")</f>
        <v>0</v>
      </c>
      <c r="N1707" s="232"/>
      <c r="O1707" s="246" t="s">
        <v>64</v>
      </c>
      <c r="P1707" s="247"/>
      <c r="Q1707" s="247"/>
      <c r="R1707" s="248">
        <f>COUNTIF(B1695:B1704,"FGP")</f>
        <v>1</v>
      </c>
      <c r="S1707" s="250">
        <f>SUMIF(B1695:B1704,"FGP",M1695:M1704)</f>
        <v>187820.23</v>
      </c>
      <c r="T1707" s="251"/>
    </row>
    <row r="1708" spans="1:25" x14ac:dyDescent="0.25">
      <c r="B1708" s="84"/>
      <c r="D1708" s="56" t="s">
        <v>65</v>
      </c>
      <c r="E1708" s="228">
        <f t="shared" ref="E1708:E1716" si="190">COUNTIFS(G1682:G1685,"O",B1682:B1685,"AGUA Y SANEAMIENTO")</f>
        <v>0</v>
      </c>
      <c r="F1708" s="229"/>
      <c r="G1708" s="230">
        <f t="shared" si="188"/>
        <v>0</v>
      </c>
      <c r="H1708" s="231"/>
      <c r="I1708" s="57">
        <f>COUNTIFS(G1672:G1675,"A",B1672:B1675,"EDUCACIÓN")</f>
        <v>0</v>
      </c>
      <c r="J1708" s="230">
        <f t="shared" si="189"/>
        <v>0</v>
      </c>
      <c r="K1708" s="232"/>
      <c r="L1708" s="57">
        <f>COUNTIFS(G1672:G1675,"AC",B1672:B1675,"EDUCACIÓN")</f>
        <v>0</v>
      </c>
      <c r="M1708" s="230">
        <f>SUMIFS(N1671:N1673,G1671:G1673,"AC",B1671:B1673,"AGUA Y SANEAMIENTO")</f>
        <v>0</v>
      </c>
      <c r="N1708" s="232"/>
      <c r="O1708" s="246"/>
      <c r="P1708" s="247"/>
      <c r="Q1708" s="247"/>
      <c r="R1708" s="274"/>
      <c r="S1708" s="254"/>
      <c r="T1708" s="255"/>
    </row>
    <row r="1709" spans="1:25" x14ac:dyDescent="0.25">
      <c r="D1709" s="58" t="s">
        <v>66</v>
      </c>
      <c r="E1709" s="228">
        <f t="shared" si="190"/>
        <v>0</v>
      </c>
      <c r="F1709" s="229"/>
      <c r="G1709" s="230">
        <f t="shared" si="188"/>
        <v>0</v>
      </c>
      <c r="H1709" s="231"/>
      <c r="I1709" s="57">
        <f>COUNTIFS(G1672:G1675,"A",B1672:B1675,"OTROS PROYECTOS")</f>
        <v>0</v>
      </c>
      <c r="J1709" s="230">
        <f t="shared" si="189"/>
        <v>0</v>
      </c>
      <c r="K1709" s="232"/>
      <c r="L1709" s="57">
        <f>COUNTIFS(G1672:G1675,"AC",B1672:B1675,"OTROS PROYECTOS")</f>
        <v>0</v>
      </c>
      <c r="M1709" s="230">
        <f>SUMIFS(N1671:N1674,G1671:G1674,"AC",B1671:B1674,"AGUA Y SANEAMIENTO")</f>
        <v>0</v>
      </c>
      <c r="N1709" s="232"/>
      <c r="O1709" s="246" t="s">
        <v>67</v>
      </c>
      <c r="P1709" s="247"/>
      <c r="Q1709" s="247"/>
      <c r="R1709" s="248">
        <f>COUNTIF(B1695:B1704,"FORTAMUN")</f>
        <v>0</v>
      </c>
      <c r="S1709" s="250">
        <f>SUMIF(B1695:B1704,"FORTAMUN",N1695:N1704)</f>
        <v>0</v>
      </c>
      <c r="T1709" s="251"/>
    </row>
    <row r="1710" spans="1:25" x14ac:dyDescent="0.25">
      <c r="D1710" s="58" t="s">
        <v>68</v>
      </c>
      <c r="E1710" s="228">
        <f t="shared" si="190"/>
        <v>0</v>
      </c>
      <c r="F1710" s="229"/>
      <c r="G1710" s="230">
        <f t="shared" si="188"/>
        <v>0</v>
      </c>
      <c r="H1710" s="231"/>
      <c r="I1710" s="57">
        <f>COUNTIFS(G1672:G1675,"A",B1672:B1675,"SALUD")</f>
        <v>0</v>
      </c>
      <c r="J1710" s="230">
        <f t="shared" si="189"/>
        <v>0</v>
      </c>
      <c r="K1710" s="232"/>
      <c r="L1710" s="57">
        <f>COUNTIFS(G1672:G1675,"AC",B1672:B1675,"SALUD")</f>
        <v>0</v>
      </c>
      <c r="M1710" s="230">
        <f>SUMIFS(N1671:N1675,G1671:G1675,"AC",B1671:B1675,"AGUA Y SANEAMIENTO")</f>
        <v>0</v>
      </c>
      <c r="N1710" s="232"/>
      <c r="O1710" s="246"/>
      <c r="P1710" s="247"/>
      <c r="Q1710" s="247"/>
      <c r="R1710" s="249"/>
      <c r="S1710" s="252"/>
      <c r="T1710" s="253"/>
    </row>
    <row r="1711" spans="1:25" x14ac:dyDescent="0.25">
      <c r="D1711" s="58" t="s">
        <v>69</v>
      </c>
      <c r="E1711" s="228">
        <f t="shared" si="190"/>
        <v>0</v>
      </c>
      <c r="F1711" s="229"/>
      <c r="G1711" s="230">
        <f t="shared" si="188"/>
        <v>0</v>
      </c>
      <c r="H1711" s="231"/>
      <c r="I1711" s="57">
        <f>COUNTIFS(G1672:G1675,"A",B1672:B1675,"URBANIZACIÓN")</f>
        <v>0</v>
      </c>
      <c r="J1711" s="230">
        <f t="shared" si="189"/>
        <v>0</v>
      </c>
      <c r="K1711" s="232"/>
      <c r="L1711" s="57">
        <f>COUNTIFS(G1672:G1675,"AC",B1672:B1675,"URBANIZACIÓN")</f>
        <v>0</v>
      </c>
      <c r="M1711" s="230">
        <f>SUMIFS(N1671:N1676,G1671:G1676,"AC",B1671:B1676,"AGUA Y SANEAMIENTO")</f>
        <v>0</v>
      </c>
      <c r="N1711" s="232"/>
      <c r="O1711" s="246"/>
      <c r="P1711" s="247"/>
      <c r="Q1711" s="247"/>
      <c r="R1711" s="249"/>
      <c r="S1711" s="254"/>
      <c r="T1711" s="255"/>
    </row>
    <row r="1712" spans="1:25" x14ac:dyDescent="0.25">
      <c r="D1712" s="58" t="s">
        <v>70</v>
      </c>
      <c r="E1712" s="228">
        <f t="shared" si="190"/>
        <v>0</v>
      </c>
      <c r="F1712" s="229"/>
      <c r="G1712" s="230">
        <f t="shared" si="188"/>
        <v>0</v>
      </c>
      <c r="H1712" s="231"/>
      <c r="I1712" s="57">
        <f>COUNTIFS(G1672:G1675,"A",B1672:B1675,"VIVIENDA")</f>
        <v>0</v>
      </c>
      <c r="J1712" s="230">
        <f t="shared" si="189"/>
        <v>0</v>
      </c>
      <c r="K1712" s="232"/>
      <c r="L1712" s="57">
        <f>COUNTIFS(G1672:G1675,"AC",B1672:B1675,"VIVIENDA")</f>
        <v>0</v>
      </c>
      <c r="M1712" s="230">
        <f>SUMIFS(N1671:N1681,G1671:G1681,"AC",B1671:B1681,"AGUA Y SANEAMIENTO")</f>
        <v>0</v>
      </c>
      <c r="N1712" s="232"/>
      <c r="O1712" s="243"/>
      <c r="P1712" s="244"/>
      <c r="Q1712" s="229"/>
      <c r="R1712" s="59"/>
      <c r="S1712" s="245"/>
      <c r="T1712" s="245"/>
    </row>
    <row r="1713" spans="2:25" x14ac:dyDescent="0.25">
      <c r="D1713" s="60" t="s">
        <v>71</v>
      </c>
      <c r="E1713" s="228">
        <f t="shared" si="190"/>
        <v>0</v>
      </c>
      <c r="F1713" s="229"/>
      <c r="G1713" s="230">
        <f>SUMIFS(N1681:N1687,G1681:G1687,"O",B1681:B1687,"AGUA Y SANEAMIENTO")</f>
        <v>0</v>
      </c>
      <c r="H1713" s="231"/>
      <c r="I1713" s="57">
        <f>COUNTIFS(G1672:G1675,"A",B1672:B1675,"PRODIM")</f>
        <v>0</v>
      </c>
      <c r="J1713" s="230">
        <f>SUMIFS(N1681:N1687,G1681:G1687,"A",B1681:B1687,"AGUA Y SANEAMIENTO")</f>
        <v>0</v>
      </c>
      <c r="K1713" s="232"/>
      <c r="L1713" s="57">
        <f>COUNTIFS(G1672:G1675,"AC",B1672:B1675,"PRODIM")</f>
        <v>0</v>
      </c>
      <c r="M1713" s="230">
        <f>SUMIFS(N1672:N1682,G1672:G1682,"AC",B1672:B1682,"AGUA Y SANEAMIENTO")</f>
        <v>0</v>
      </c>
      <c r="N1713" s="232"/>
      <c r="O1713" s="243"/>
      <c r="P1713" s="244"/>
      <c r="Q1713" s="229"/>
      <c r="R1713" s="59"/>
      <c r="S1713" s="245"/>
      <c r="T1713" s="245"/>
    </row>
    <row r="1714" spans="2:25" x14ac:dyDescent="0.25">
      <c r="D1714" s="60" t="s">
        <v>72</v>
      </c>
      <c r="E1714" s="228">
        <f t="shared" si="190"/>
        <v>0</v>
      </c>
      <c r="F1714" s="229"/>
      <c r="G1714" s="230">
        <f>SUMIFS(N1682:N1688,G1682:G1688,"O",B1682:B1688,"AGUA Y SANEAMIENTO")</f>
        <v>0</v>
      </c>
      <c r="H1714" s="231"/>
      <c r="I1714" s="57">
        <f>COUNTIFS(G1672:G1675,"A",B1672:B1675,"GASTOS INDIRECTOS")</f>
        <v>0</v>
      </c>
      <c r="J1714" s="230">
        <f>SUMIFS(N1682:N1688,G1682:G1688,"A",B1682:B1688,"AGUA Y SANEAMIENTO")</f>
        <v>0</v>
      </c>
      <c r="K1714" s="232"/>
      <c r="L1714" s="57">
        <f>COUNTIFS(G1672:G1675,"AC",B1672:B1675,"GASTOS INDIRECTOS")</f>
        <v>0</v>
      </c>
      <c r="M1714" s="230">
        <f>SUMIFS(N1673:N1683,G1673:G1683,"AC",B1673:B1683,"AGUA Y SANEAMIENTO")</f>
        <v>0</v>
      </c>
      <c r="N1714" s="232"/>
      <c r="O1714" s="243"/>
      <c r="P1714" s="244"/>
      <c r="Q1714" s="229"/>
      <c r="R1714" s="59"/>
      <c r="S1714" s="245"/>
      <c r="T1714" s="245"/>
    </row>
    <row r="1715" spans="2:25" ht="24" x14ac:dyDescent="0.25">
      <c r="D1715" s="61" t="s">
        <v>64</v>
      </c>
      <c r="E1715" s="228">
        <f t="shared" si="190"/>
        <v>0</v>
      </c>
      <c r="F1715" s="229"/>
      <c r="G1715" s="230">
        <f>SUMIFS(N1683:N1689,G1683:G1689,"O",B1683:B1689,"AGUA Y SANEAMIENTO")</f>
        <v>0</v>
      </c>
      <c r="H1715" s="231"/>
      <c r="I1715" s="57">
        <f>COUNTIFS(G1672:G1675,"A",B1672:B1675,"FGP")</f>
        <v>0</v>
      </c>
      <c r="J1715" s="230">
        <f>SUMIFS(N1683:N1689,G1683:G1689,"A",B1683:B1689,"AGUA Y SANEAMIENTO")</f>
        <v>0</v>
      </c>
      <c r="K1715" s="232"/>
      <c r="L1715" s="57">
        <f>COUNTIFS(G1672:G1675,"AC",B1672:B1675,"FGP")</f>
        <v>0</v>
      </c>
      <c r="M1715" s="230"/>
      <c r="N1715" s="232"/>
      <c r="O1715" s="243"/>
      <c r="P1715" s="244"/>
      <c r="Q1715" s="229"/>
      <c r="R1715" s="59"/>
      <c r="S1715" s="245"/>
      <c r="T1715" s="245"/>
    </row>
    <row r="1716" spans="2:25" ht="24.75" thickBot="1" x14ac:dyDescent="0.3">
      <c r="D1716" s="62" t="s">
        <v>67</v>
      </c>
      <c r="E1716" s="228">
        <f t="shared" si="190"/>
        <v>0</v>
      </c>
      <c r="F1716" s="229"/>
      <c r="G1716" s="230">
        <f>SUMIFS(N1684:N1690,G1684:G1690,"O",B1684:B1690,"AGUA Y SANEAMIENTO")</f>
        <v>0</v>
      </c>
      <c r="H1716" s="231"/>
      <c r="I1716" s="63">
        <f>COUNTIFS(G1672:G1675,"A",B1672:B1675,"FORTAMUN")</f>
        <v>0</v>
      </c>
      <c r="J1716" s="230">
        <f>SUMIFS(N1684:N1690,G1684:G1690,"A",B1684:B1690,"AGUA Y SANEAMIENTO")</f>
        <v>0</v>
      </c>
      <c r="K1716" s="232"/>
      <c r="L1716" s="63">
        <f>COUNTIFS(G1672:G1675,"AC",B1672:B1675,"FORTAMUN")</f>
        <v>0</v>
      </c>
      <c r="M1716" s="230">
        <f>SUMIFS(N1675:N1685,G1675:G1685,"AC",B1675:B1685,"AGUA Y SANEAMIENTO")</f>
        <v>0</v>
      </c>
      <c r="N1716" s="232"/>
      <c r="O1716" s="233"/>
      <c r="P1716" s="234"/>
      <c r="Q1716" s="235"/>
      <c r="R1716" s="64"/>
      <c r="S1716" s="236"/>
      <c r="T1716" s="236"/>
    </row>
    <row r="1717" spans="2:25" ht="15.75" thickBot="1" x14ac:dyDescent="0.3">
      <c r="D1717" s="65" t="s">
        <v>73</v>
      </c>
      <c r="E1717" s="237">
        <f>SUBTOTAL(9,E1707:F1716)</f>
        <v>0</v>
      </c>
      <c r="F1717" s="238"/>
      <c r="G1717" s="239">
        <f>SUBTOTAL(9,G1707:H1716)</f>
        <v>0</v>
      </c>
      <c r="H1717" s="240"/>
      <c r="I1717" s="66">
        <f>SUBTOTAL(9,I1707:I1716)</f>
        <v>0</v>
      </c>
      <c r="J1717" s="239">
        <f>SUBTOTAL(9,J1707:K1716)</f>
        <v>0</v>
      </c>
      <c r="K1717" s="240"/>
      <c r="L1717" s="67">
        <f>SUBTOTAL(9,L1707:L1716)</f>
        <v>0</v>
      </c>
      <c r="M1717" s="239">
        <f>SUBTOTAL(9,M1707:N1716)</f>
        <v>0</v>
      </c>
      <c r="N1717" s="240"/>
      <c r="O1717" s="67"/>
      <c r="P1717" s="68"/>
      <c r="Q1717" s="69"/>
      <c r="R1717" s="70">
        <f>SUBTOTAL(9,R1707:R1716)</f>
        <v>1</v>
      </c>
      <c r="S1717" s="239">
        <f>SUBTOTAL(9,S1707:T1716)</f>
        <v>187820.23</v>
      </c>
      <c r="T1717" s="240"/>
    </row>
    <row r="1721" spans="2:25" x14ac:dyDescent="0.25">
      <c r="B1721" s="136"/>
      <c r="C1721" s="241"/>
      <c r="D1721" s="241"/>
      <c r="E1721" s="146"/>
      <c r="F1721" s="146"/>
      <c r="G1721" s="146"/>
      <c r="H1721" s="359"/>
      <c r="I1721" s="242"/>
      <c r="J1721" s="242"/>
      <c r="K1721" s="242"/>
      <c r="L1721" s="242"/>
      <c r="M1721" s="142"/>
      <c r="N1721" s="142"/>
      <c r="O1721" s="242"/>
      <c r="P1721" s="242"/>
      <c r="Q1721" s="242"/>
      <c r="R1721" s="242"/>
      <c r="S1721" s="142"/>
      <c r="T1721" s="142"/>
      <c r="U1721" s="242"/>
      <c r="V1721" s="242"/>
      <c r="W1721" s="242"/>
      <c r="X1721" s="242"/>
      <c r="Y1721" s="242"/>
    </row>
    <row r="1722" spans="2:25" x14ac:dyDescent="0.25">
      <c r="B1722" s="136"/>
      <c r="C1722" s="225"/>
      <c r="D1722" s="225"/>
      <c r="E1722" s="225"/>
      <c r="F1722" s="225"/>
      <c r="G1722" s="225"/>
      <c r="H1722" s="360"/>
      <c r="I1722" s="138"/>
      <c r="J1722" s="138"/>
      <c r="K1722" s="138"/>
      <c r="L1722" s="138"/>
      <c r="M1722" s="138"/>
      <c r="N1722" s="137"/>
      <c r="O1722" s="138"/>
      <c r="P1722" s="138"/>
      <c r="Q1722" s="138"/>
      <c r="R1722" s="138"/>
      <c r="S1722" s="137"/>
      <c r="T1722" s="138"/>
      <c r="U1722" s="138"/>
      <c r="V1722" s="138"/>
      <c r="W1722" s="138"/>
      <c r="X1722" s="39"/>
      <c r="Y1722" s="39"/>
    </row>
    <row r="1723" spans="2:25" ht="15.75" x14ac:dyDescent="0.25">
      <c r="B1723" s="139"/>
      <c r="C1723" s="227"/>
      <c r="D1723" s="227"/>
      <c r="E1723" s="145"/>
      <c r="F1723" s="145"/>
      <c r="G1723" s="140"/>
      <c r="H1723" s="360"/>
      <c r="I1723" s="227"/>
      <c r="J1723" s="227"/>
      <c r="K1723" s="227"/>
      <c r="L1723" s="227"/>
      <c r="M1723" s="141"/>
      <c r="N1723" s="141"/>
      <c r="O1723" s="227"/>
      <c r="P1723" s="227"/>
      <c r="Q1723" s="227"/>
      <c r="R1723" s="227"/>
      <c r="S1723" s="142"/>
      <c r="T1723" s="141"/>
      <c r="U1723" s="227"/>
      <c r="V1723" s="227"/>
      <c r="W1723" s="227"/>
      <c r="X1723" s="227"/>
      <c r="Y1723" s="227"/>
    </row>
    <row r="1724" spans="2:25" ht="15.75" x14ac:dyDescent="0.25">
      <c r="B1724" s="139"/>
      <c r="C1724" s="227"/>
      <c r="D1724" s="227"/>
      <c r="E1724" s="145"/>
      <c r="F1724" s="145"/>
      <c r="G1724" s="145"/>
      <c r="H1724" s="360"/>
      <c r="I1724" s="227"/>
      <c r="J1724" s="227"/>
      <c r="K1724" s="227"/>
      <c r="L1724" s="227"/>
      <c r="M1724" s="141"/>
      <c r="N1724" s="141"/>
      <c r="O1724" s="227"/>
      <c r="P1724" s="227"/>
      <c r="Q1724" s="227"/>
      <c r="R1724" s="227"/>
      <c r="S1724" s="141"/>
      <c r="T1724" s="141"/>
      <c r="U1724" s="227"/>
      <c r="V1724" s="227"/>
      <c r="W1724" s="227"/>
      <c r="X1724" s="227"/>
      <c r="Y1724" s="227"/>
    </row>
    <row r="1725" spans="2:25" x14ac:dyDescent="0.25">
      <c r="B1725" s="39"/>
      <c r="C1725" s="39"/>
      <c r="D1725" s="39"/>
      <c r="E1725" s="39"/>
      <c r="F1725" s="39"/>
      <c r="G1725" s="39"/>
      <c r="H1725" s="39"/>
      <c r="I1725" s="39"/>
      <c r="J1725" s="39"/>
      <c r="K1725" s="39"/>
      <c r="L1725" s="39"/>
      <c r="M1725" s="39"/>
      <c r="N1725" s="39"/>
      <c r="O1725" s="39"/>
      <c r="P1725" s="39"/>
      <c r="Q1725" s="39"/>
      <c r="R1725" s="39"/>
      <c r="S1725" s="39"/>
      <c r="T1725" s="39"/>
      <c r="U1725" s="39"/>
      <c r="V1725" s="39"/>
      <c r="W1725" s="39"/>
      <c r="X1725" s="39"/>
      <c r="Y1725" s="39"/>
    </row>
    <row r="1726" spans="2:25" x14ac:dyDescent="0.25">
      <c r="B1726" s="39"/>
      <c r="C1726" s="39"/>
      <c r="D1726" s="39"/>
      <c r="E1726" s="39"/>
      <c r="F1726" s="39"/>
      <c r="G1726" s="39"/>
      <c r="H1726" s="39"/>
      <c r="I1726" s="39"/>
      <c r="J1726" s="39"/>
      <c r="K1726" s="39"/>
      <c r="L1726" s="39"/>
      <c r="M1726" s="39"/>
      <c r="N1726" s="39"/>
      <c r="O1726" s="39"/>
      <c r="P1726" s="39"/>
      <c r="Q1726" s="39"/>
      <c r="R1726" s="39"/>
      <c r="S1726" s="39"/>
      <c r="T1726" s="39"/>
      <c r="U1726" s="39"/>
      <c r="V1726" s="39"/>
      <c r="W1726" s="39"/>
      <c r="X1726" s="39"/>
      <c r="Y1726" s="39"/>
    </row>
    <row r="1743" spans="1:25" ht="20.25" x14ac:dyDescent="0.25">
      <c r="A1743" s="311" t="s">
        <v>0</v>
      </c>
      <c r="B1743" s="312"/>
      <c r="C1743" s="312"/>
      <c r="D1743" s="312"/>
      <c r="E1743" s="312"/>
      <c r="F1743" s="312"/>
      <c r="G1743" s="312"/>
      <c r="H1743" s="312"/>
      <c r="I1743" s="312"/>
      <c r="J1743" s="312"/>
      <c r="K1743" s="312"/>
      <c r="L1743" s="312"/>
      <c r="M1743" s="312"/>
      <c r="N1743" s="312"/>
      <c r="O1743" s="312"/>
      <c r="P1743" s="312"/>
      <c r="Q1743" s="312"/>
      <c r="R1743" s="312"/>
      <c r="S1743" s="312"/>
      <c r="T1743" s="312"/>
      <c r="U1743" s="312"/>
      <c r="V1743" s="312"/>
      <c r="W1743" s="312"/>
      <c r="X1743" s="312"/>
      <c r="Y1743" s="313"/>
    </row>
    <row r="1744" spans="1:25" x14ac:dyDescent="0.25">
      <c r="A1744" s="149"/>
      <c r="B1744" s="150"/>
      <c r="C1744" s="150"/>
      <c r="D1744" s="150"/>
      <c r="E1744" s="150"/>
      <c r="F1744" s="150"/>
      <c r="G1744" s="150"/>
      <c r="H1744" s="150"/>
      <c r="I1744" s="150"/>
      <c r="J1744" s="150"/>
      <c r="K1744" s="150"/>
      <c r="L1744" s="150"/>
      <c r="M1744" s="150"/>
      <c r="N1744" s="150"/>
      <c r="O1744" s="150"/>
      <c r="P1744" s="150"/>
      <c r="Q1744" s="150"/>
      <c r="R1744" s="150"/>
      <c r="S1744" s="150"/>
      <c r="T1744" s="150"/>
      <c r="U1744" s="150"/>
      <c r="V1744" s="150"/>
      <c r="W1744" s="150"/>
      <c r="X1744" s="150"/>
      <c r="Y1744" s="151"/>
    </row>
    <row r="1745" spans="1:25" ht="15.75" x14ac:dyDescent="0.25">
      <c r="A1745" s="314" t="s">
        <v>286</v>
      </c>
      <c r="B1745" s="315"/>
      <c r="C1745" s="315"/>
      <c r="D1745" s="315"/>
      <c r="E1745" s="315"/>
      <c r="F1745" s="315"/>
      <c r="G1745" s="315"/>
      <c r="H1745" s="315"/>
      <c r="I1745" s="315"/>
      <c r="J1745" s="315"/>
      <c r="K1745" s="315"/>
      <c r="L1745" s="315"/>
      <c r="M1745" s="315"/>
      <c r="N1745" s="315"/>
      <c r="O1745" s="315"/>
      <c r="P1745" s="315"/>
      <c r="Q1745" s="315"/>
      <c r="R1745" s="315"/>
      <c r="S1745" s="315"/>
      <c r="T1745" s="315"/>
      <c r="U1745" s="315"/>
      <c r="V1745" s="315"/>
      <c r="W1745" s="315"/>
      <c r="X1745" s="315"/>
      <c r="Y1745" s="316"/>
    </row>
    <row r="1746" spans="1:25" ht="15.75" x14ac:dyDescent="0.25">
      <c r="A1746" s="152"/>
      <c r="B1746" s="153"/>
      <c r="C1746" s="153"/>
      <c r="D1746" s="153"/>
      <c r="E1746" s="153"/>
      <c r="F1746" s="153"/>
      <c r="G1746" s="153"/>
      <c r="H1746" s="153"/>
      <c r="I1746" s="153"/>
      <c r="J1746" s="153"/>
      <c r="K1746" s="153"/>
      <c r="L1746" s="153"/>
      <c r="M1746" s="153"/>
      <c r="N1746" s="153"/>
      <c r="O1746" s="153"/>
      <c r="P1746" s="153"/>
      <c r="Q1746" s="153"/>
      <c r="R1746" s="153"/>
      <c r="S1746" s="153"/>
      <c r="T1746" s="153"/>
      <c r="U1746" s="153"/>
      <c r="V1746" s="153"/>
      <c r="W1746" s="153"/>
      <c r="X1746" s="317"/>
      <c r="Y1746" s="318"/>
    </row>
    <row r="1747" spans="1:25" x14ac:dyDescent="0.25">
      <c r="A1747" s="319"/>
      <c r="B1747" s="320"/>
      <c r="C1747" s="320"/>
      <c r="D1747" s="320"/>
      <c r="E1747" s="320"/>
      <c r="F1747" s="320"/>
      <c r="G1747" s="320"/>
      <c r="H1747" s="320"/>
      <c r="I1747" s="320"/>
      <c r="J1747" s="320"/>
      <c r="K1747" s="320"/>
      <c r="L1747" s="320"/>
      <c r="M1747" s="320"/>
      <c r="N1747" s="320"/>
      <c r="O1747" s="148"/>
      <c r="P1747" s="148"/>
      <c r="Q1747" s="321" t="s">
        <v>197</v>
      </c>
      <c r="R1747" s="321"/>
      <c r="S1747" s="321"/>
      <c r="T1747" s="321"/>
      <c r="U1747" s="321"/>
      <c r="V1747" s="321"/>
      <c r="W1747" s="321"/>
      <c r="X1747" s="321"/>
      <c r="Y1747" s="322"/>
    </row>
    <row r="1750" spans="1:25" x14ac:dyDescent="0.25">
      <c r="A1750" s="287" t="s">
        <v>1</v>
      </c>
      <c r="B1750" s="287"/>
      <c r="C1750" s="323" t="s">
        <v>126</v>
      </c>
      <c r="D1750" s="324"/>
      <c r="E1750" s="324"/>
      <c r="F1750" s="324"/>
      <c r="G1750" s="324"/>
      <c r="H1750" s="324"/>
      <c r="I1750" s="324"/>
      <c r="J1750" s="324"/>
      <c r="K1750" s="324"/>
      <c r="L1750" s="324"/>
      <c r="M1750" s="324"/>
      <c r="N1750" s="324"/>
      <c r="O1750" s="324"/>
      <c r="P1750" s="324"/>
      <c r="Q1750" s="325"/>
      <c r="R1750" s="326" t="s">
        <v>2</v>
      </c>
      <c r="S1750" s="327"/>
      <c r="T1750" s="327"/>
      <c r="U1750" s="327"/>
      <c r="V1750" s="327"/>
      <c r="W1750" s="327"/>
      <c r="X1750" s="327"/>
      <c r="Y1750" s="328"/>
    </row>
    <row r="1751" spans="1:25" ht="15" customHeight="1" x14ac:dyDescent="0.25">
      <c r="A1751" s="287" t="s">
        <v>3</v>
      </c>
      <c r="B1751" s="287"/>
      <c r="C1751" s="288" t="s">
        <v>82</v>
      </c>
      <c r="D1751" s="289"/>
      <c r="E1751" s="289"/>
      <c r="F1751" s="289"/>
      <c r="G1751" s="289"/>
      <c r="H1751" s="289"/>
      <c r="I1751" s="289"/>
      <c r="J1751" s="289"/>
      <c r="K1751" s="289"/>
      <c r="L1751" s="289"/>
      <c r="M1751" s="289"/>
      <c r="N1751" s="289"/>
      <c r="O1751" s="289"/>
      <c r="P1751" s="289"/>
      <c r="Q1751" s="290"/>
      <c r="R1751" s="305" t="s">
        <v>4</v>
      </c>
      <c r="S1751" s="306"/>
      <c r="T1751" s="291" t="s">
        <v>5</v>
      </c>
      <c r="U1751" s="292"/>
      <c r="V1751" s="292"/>
      <c r="W1751" s="292"/>
      <c r="X1751" s="292"/>
      <c r="Y1751" s="293"/>
    </row>
    <row r="1752" spans="1:25" ht="15" customHeight="1" x14ac:dyDescent="0.25">
      <c r="A1752" s="287" t="s">
        <v>6</v>
      </c>
      <c r="B1752" s="287"/>
      <c r="C1752" s="288" t="s">
        <v>83</v>
      </c>
      <c r="D1752" s="289"/>
      <c r="E1752" s="289"/>
      <c r="F1752" s="289"/>
      <c r="G1752" s="289"/>
      <c r="H1752" s="289"/>
      <c r="I1752" s="289"/>
      <c r="J1752" s="289"/>
      <c r="K1752" s="289"/>
      <c r="L1752" s="289"/>
      <c r="M1752" s="289"/>
      <c r="N1752" s="289"/>
      <c r="O1752" s="289"/>
      <c r="P1752" s="289"/>
      <c r="Q1752" s="290"/>
      <c r="R1752" s="307" t="s">
        <v>7</v>
      </c>
      <c r="S1752" s="308"/>
      <c r="T1752" s="291" t="s">
        <v>84</v>
      </c>
      <c r="U1752" s="292"/>
      <c r="V1752" s="292"/>
      <c r="W1752" s="292"/>
      <c r="X1752" s="292"/>
      <c r="Y1752" s="293"/>
    </row>
    <row r="1753" spans="1:25" ht="15" customHeight="1" x14ac:dyDescent="0.25">
      <c r="A1753" s="287" t="s">
        <v>9</v>
      </c>
      <c r="B1753" s="287"/>
      <c r="C1753" s="288" t="s">
        <v>171</v>
      </c>
      <c r="D1753" s="289"/>
      <c r="E1753" s="289"/>
      <c r="F1753" s="289"/>
      <c r="G1753" s="289"/>
      <c r="H1753" s="289"/>
      <c r="I1753" s="289"/>
      <c r="J1753" s="289"/>
      <c r="K1753" s="289"/>
      <c r="L1753" s="289"/>
      <c r="M1753" s="289"/>
      <c r="N1753" s="289"/>
      <c r="O1753" s="289"/>
      <c r="P1753" s="289"/>
      <c r="Q1753" s="290"/>
      <c r="R1753" s="307" t="s">
        <v>10</v>
      </c>
      <c r="S1753" s="308"/>
      <c r="T1753" s="291" t="s">
        <v>85</v>
      </c>
      <c r="U1753" s="292"/>
      <c r="V1753" s="292"/>
      <c r="W1753" s="292"/>
      <c r="X1753" s="292"/>
      <c r="Y1753" s="293"/>
    </row>
    <row r="1754" spans="1:25" ht="27" customHeight="1" x14ac:dyDescent="0.25">
      <c r="A1754" s="307" t="s">
        <v>11</v>
      </c>
      <c r="B1754" s="308"/>
      <c r="C1754" s="337" t="s">
        <v>172</v>
      </c>
      <c r="D1754" s="344"/>
      <c r="E1754" s="344"/>
      <c r="F1754" s="344"/>
      <c r="G1754" s="344"/>
      <c r="H1754" s="344"/>
      <c r="I1754" s="344"/>
      <c r="J1754" s="344"/>
      <c r="K1754" s="344"/>
      <c r="L1754" s="344"/>
      <c r="M1754" s="344"/>
      <c r="N1754" s="344"/>
      <c r="O1754" s="344"/>
      <c r="P1754" s="344"/>
      <c r="Q1754" s="345"/>
      <c r="R1754" s="3" t="s">
        <v>12</v>
      </c>
      <c r="S1754" s="4"/>
      <c r="T1754" s="291" t="s">
        <v>271</v>
      </c>
      <c r="U1754" s="292"/>
      <c r="V1754" s="292"/>
      <c r="W1754" s="292"/>
      <c r="X1754" s="292"/>
      <c r="Y1754" s="293"/>
    </row>
    <row r="1755" spans="1:25" x14ac:dyDescent="0.25">
      <c r="A1755" s="294" t="s">
        <v>13</v>
      </c>
      <c r="B1755" s="294"/>
      <c r="C1755" s="288" t="s">
        <v>173</v>
      </c>
      <c r="D1755" s="289"/>
      <c r="E1755" s="289"/>
      <c r="F1755" s="289"/>
      <c r="G1755" s="289"/>
      <c r="H1755" s="289"/>
      <c r="I1755" s="289"/>
      <c r="J1755" s="289"/>
      <c r="K1755" s="289"/>
      <c r="L1755" s="289"/>
      <c r="M1755" s="289"/>
      <c r="N1755" s="289"/>
      <c r="O1755" s="289"/>
      <c r="P1755" s="289"/>
      <c r="Q1755" s="290"/>
      <c r="R1755" s="295" t="s">
        <v>14</v>
      </c>
      <c r="S1755" s="296"/>
      <c r="T1755" s="297" t="s">
        <v>273</v>
      </c>
      <c r="U1755" s="298"/>
      <c r="V1755" s="298"/>
      <c r="W1755" s="298"/>
      <c r="X1755" s="298"/>
      <c r="Y1755" s="299"/>
    </row>
    <row r="1756" spans="1:25" x14ac:dyDescent="0.25">
      <c r="A1756" s="5"/>
      <c r="B1756" s="5"/>
      <c r="C1756" s="5"/>
      <c r="D1756" s="5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  <c r="S1756" s="5"/>
      <c r="T1756" s="5"/>
      <c r="U1756" s="5"/>
      <c r="V1756" s="5"/>
      <c r="W1756" s="5"/>
      <c r="X1756" s="5"/>
      <c r="Y1756" s="5"/>
    </row>
    <row r="1757" spans="1:25" ht="21" customHeight="1" x14ac:dyDescent="0.25">
      <c r="A1757" s="264" t="s">
        <v>15</v>
      </c>
      <c r="B1757" s="261" t="s">
        <v>16</v>
      </c>
      <c r="C1757" s="263"/>
      <c r="D1757" s="278" t="s">
        <v>17</v>
      </c>
      <c r="E1757" s="280" t="s">
        <v>18</v>
      </c>
      <c r="F1757" s="300" t="s">
        <v>19</v>
      </c>
      <c r="G1757" s="278" t="s">
        <v>20</v>
      </c>
      <c r="H1757" s="280" t="s">
        <v>21</v>
      </c>
      <c r="I1757" s="280" t="s">
        <v>22</v>
      </c>
      <c r="J1757" s="280"/>
      <c r="K1757" s="261" t="s">
        <v>23</v>
      </c>
      <c r="L1757" s="262"/>
      <c r="M1757" s="262"/>
      <c r="N1757" s="262"/>
      <c r="O1757" s="262"/>
      <c r="P1757" s="263"/>
      <c r="Q1757" s="284" t="s">
        <v>24</v>
      </c>
      <c r="R1757" s="284"/>
      <c r="S1757" s="284" t="s">
        <v>25</v>
      </c>
      <c r="T1757" s="284"/>
      <c r="U1757" s="301" t="s">
        <v>26</v>
      </c>
      <c r="V1757" s="221" t="s">
        <v>27</v>
      </c>
      <c r="W1757" s="221" t="s">
        <v>27</v>
      </c>
      <c r="X1757" s="221" t="s">
        <v>27</v>
      </c>
      <c r="Y1757" s="303" t="s">
        <v>28</v>
      </c>
    </row>
    <row r="1758" spans="1:25" ht="24" x14ac:dyDescent="0.25">
      <c r="A1758" s="264"/>
      <c r="B1758" s="132" t="s">
        <v>29</v>
      </c>
      <c r="C1758" s="132" t="s">
        <v>30</v>
      </c>
      <c r="D1758" s="279"/>
      <c r="E1758" s="280"/>
      <c r="F1758" s="300"/>
      <c r="G1758" s="279"/>
      <c r="H1758" s="280"/>
      <c r="I1758" s="129" t="s">
        <v>31</v>
      </c>
      <c r="J1758" s="10" t="s">
        <v>32</v>
      </c>
      <c r="K1758" s="269" t="s">
        <v>33</v>
      </c>
      <c r="L1758" s="270"/>
      <c r="M1758" s="286"/>
      <c r="N1758" s="269" t="s">
        <v>34</v>
      </c>
      <c r="O1758" s="270"/>
      <c r="P1758" s="286"/>
      <c r="Q1758" s="27" t="s">
        <v>35</v>
      </c>
      <c r="R1758" s="27" t="s">
        <v>36</v>
      </c>
      <c r="S1758" s="27" t="s">
        <v>123</v>
      </c>
      <c r="T1758" s="27" t="s">
        <v>124</v>
      </c>
      <c r="U1758" s="302"/>
      <c r="V1758" s="220" t="s">
        <v>37</v>
      </c>
      <c r="W1758" s="220" t="s">
        <v>38</v>
      </c>
      <c r="X1758" s="220" t="s">
        <v>39</v>
      </c>
      <c r="Y1758" s="304"/>
    </row>
    <row r="1759" spans="1:25" ht="24" x14ac:dyDescent="0.25">
      <c r="A1759" s="128"/>
      <c r="B1759" s="132"/>
      <c r="C1759" s="132"/>
      <c r="D1759" s="131"/>
      <c r="E1759" s="132"/>
      <c r="F1759" s="133"/>
      <c r="G1759" s="131"/>
      <c r="H1759" s="132"/>
      <c r="I1759" s="129"/>
      <c r="J1759" s="10"/>
      <c r="K1759" s="132" t="s">
        <v>40</v>
      </c>
      <c r="L1759" s="132" t="s">
        <v>41</v>
      </c>
      <c r="M1759" s="132" t="s">
        <v>42</v>
      </c>
      <c r="N1759" s="132" t="s">
        <v>40</v>
      </c>
      <c r="O1759" s="132" t="s">
        <v>41</v>
      </c>
      <c r="P1759" s="132" t="s">
        <v>42</v>
      </c>
      <c r="Q1759" s="132"/>
      <c r="R1759" s="132"/>
      <c r="S1759" s="132"/>
      <c r="T1759" s="132"/>
      <c r="U1759" s="131"/>
      <c r="V1759" s="14"/>
      <c r="W1759" s="14"/>
      <c r="X1759" s="14"/>
      <c r="Y1759" s="134"/>
    </row>
    <row r="1760" spans="1:25" x14ac:dyDescent="0.25">
      <c r="A1760" s="16">
        <v>1</v>
      </c>
      <c r="B1760" s="16"/>
      <c r="C1760" s="17"/>
      <c r="D1760" s="17"/>
      <c r="E1760" s="17"/>
      <c r="F1760" s="18"/>
      <c r="G1760" s="16"/>
      <c r="H1760" s="18"/>
      <c r="I1760" s="18"/>
      <c r="J1760" s="18"/>
      <c r="K1760" s="19"/>
      <c r="L1760" s="19"/>
      <c r="M1760" s="19"/>
      <c r="N1760" s="19"/>
      <c r="O1760" s="19"/>
      <c r="P1760" s="19"/>
      <c r="Q1760" s="20"/>
      <c r="R1760" s="16"/>
      <c r="S1760" s="21"/>
      <c r="T1760" s="21"/>
      <c r="U1760" s="22"/>
      <c r="V1760" s="23">
        <f>IFERROR((J1760/I1760)*100,0)</f>
        <v>0</v>
      </c>
      <c r="W1760" s="23">
        <f>IFERROR((S1760/T1760)*100,0)</f>
        <v>0</v>
      </c>
      <c r="X1760" s="23">
        <f>IFERROR(((N1760+O1760+P1760)/(K1760+L1760+M1760))*100,0)</f>
        <v>0</v>
      </c>
      <c r="Y1760" s="24"/>
    </row>
    <row r="1761" spans="1:25" x14ac:dyDescent="0.25">
      <c r="A1761" s="16">
        <v>2</v>
      </c>
      <c r="B1761" s="16"/>
      <c r="C1761" s="17"/>
      <c r="D1761" s="17"/>
      <c r="E1761" s="17"/>
      <c r="F1761" s="18"/>
      <c r="G1761" s="16"/>
      <c r="H1761" s="18"/>
      <c r="I1761" s="18"/>
      <c r="J1761" s="18"/>
      <c r="K1761" s="19"/>
      <c r="L1761" s="19"/>
      <c r="M1761" s="19"/>
      <c r="N1761" s="19"/>
      <c r="O1761" s="19"/>
      <c r="P1761" s="19"/>
      <c r="Q1761" s="20"/>
      <c r="R1761" s="16"/>
      <c r="S1761" s="21"/>
      <c r="T1761" s="21"/>
      <c r="U1761" s="22"/>
      <c r="V1761" s="23">
        <f>IFERROR((J1761/I1761)*100,0)</f>
        <v>0</v>
      </c>
      <c r="W1761" s="23">
        <f>IFERROR((S1761/T1761)*100,0)</f>
        <v>0</v>
      </c>
      <c r="X1761" s="23">
        <f>IFERROR(((N1761+O1761+P1761)/(K1761+L1761+M1761))*100,0)</f>
        <v>0</v>
      </c>
      <c r="Y1761" s="24"/>
    </row>
    <row r="1762" spans="1:25" x14ac:dyDescent="0.25">
      <c r="A1762" s="16">
        <v>3</v>
      </c>
      <c r="B1762" s="16"/>
      <c r="C1762" s="17"/>
      <c r="D1762" s="17"/>
      <c r="E1762" s="17"/>
      <c r="F1762" s="18"/>
      <c r="G1762" s="16"/>
      <c r="H1762" s="18"/>
      <c r="I1762" s="18"/>
      <c r="J1762" s="18"/>
      <c r="K1762" s="19"/>
      <c r="L1762" s="19"/>
      <c r="M1762" s="19"/>
      <c r="N1762" s="19"/>
      <c r="O1762" s="19"/>
      <c r="P1762" s="19"/>
      <c r="Q1762" s="20"/>
      <c r="R1762" s="16"/>
      <c r="S1762" s="21"/>
      <c r="T1762" s="21"/>
      <c r="U1762" s="22"/>
      <c r="V1762" s="23">
        <f>IFERROR((J1762/I1762)*100,0)</f>
        <v>0</v>
      </c>
      <c r="W1762" s="23">
        <f>IFERROR((S1762/T1762)*100,0)</f>
        <v>0</v>
      </c>
      <c r="X1762" s="23">
        <f>IFERROR(((N1762+O1762+P1762)/(K1762+L1762+M1762))*100,0)</f>
        <v>0</v>
      </c>
      <c r="Y1762" s="24"/>
    </row>
    <row r="1763" spans="1:25" x14ac:dyDescent="0.25">
      <c r="A1763" s="25"/>
      <c r="B1763" s="25"/>
      <c r="C1763" s="26"/>
      <c r="D1763" s="132" t="s">
        <v>43</v>
      </c>
      <c r="E1763" s="132"/>
      <c r="F1763" s="27"/>
      <c r="G1763" s="25"/>
      <c r="H1763" s="27"/>
      <c r="I1763" s="27"/>
      <c r="J1763" s="27"/>
      <c r="K1763" s="28">
        <f t="shared" ref="K1763:P1763" si="191">K1760+K1761+K1762</f>
        <v>0</v>
      </c>
      <c r="L1763" s="28">
        <f t="shared" si="191"/>
        <v>0</v>
      </c>
      <c r="M1763" s="28">
        <f t="shared" si="191"/>
        <v>0</v>
      </c>
      <c r="N1763" s="28">
        <f t="shared" si="191"/>
        <v>0</v>
      </c>
      <c r="O1763" s="28">
        <f t="shared" si="191"/>
        <v>0</v>
      </c>
      <c r="P1763" s="28">
        <f t="shared" si="191"/>
        <v>0</v>
      </c>
      <c r="Q1763" s="29"/>
      <c r="R1763" s="25"/>
      <c r="S1763" s="30"/>
      <c r="T1763" s="30"/>
      <c r="U1763" s="31"/>
      <c r="V1763" s="31">
        <v>0</v>
      </c>
      <c r="W1763" s="31">
        <v>0</v>
      </c>
      <c r="X1763" s="31">
        <v>0</v>
      </c>
      <c r="Y1763" s="25"/>
    </row>
    <row r="1764" spans="1:25" x14ac:dyDescent="0.25">
      <c r="A1764" s="16">
        <v>4</v>
      </c>
      <c r="B1764" s="16"/>
      <c r="C1764" s="17"/>
      <c r="D1764" s="17"/>
      <c r="E1764" s="17"/>
      <c r="F1764" s="18"/>
      <c r="G1764" s="16"/>
      <c r="H1764" s="18"/>
      <c r="I1764" s="18"/>
      <c r="J1764" s="18"/>
      <c r="K1764" s="19"/>
      <c r="L1764" s="19"/>
      <c r="M1764" s="19"/>
      <c r="N1764" s="19"/>
      <c r="O1764" s="19"/>
      <c r="P1764" s="19"/>
      <c r="Q1764" s="20"/>
      <c r="R1764" s="16"/>
      <c r="S1764" s="21"/>
      <c r="T1764" s="21"/>
      <c r="U1764" s="22"/>
      <c r="V1764" s="23">
        <f>IFERROR((J1764/I1764)*100,0)</f>
        <v>0</v>
      </c>
      <c r="W1764" s="23">
        <f>IFERROR((S1764/T1764)*100,0)</f>
        <v>0</v>
      </c>
      <c r="X1764" s="23">
        <f>IFERROR(((N1764+O1764+P1764)/(K1764+L1764+M1764))*100,0)</f>
        <v>0</v>
      </c>
      <c r="Y1764" s="24"/>
    </row>
    <row r="1765" spans="1:25" x14ac:dyDescent="0.25">
      <c r="A1765" s="16">
        <v>5</v>
      </c>
      <c r="B1765" s="16"/>
      <c r="C1765" s="16"/>
      <c r="D1765" s="17"/>
      <c r="E1765" s="17"/>
      <c r="F1765" s="18"/>
      <c r="G1765" s="16"/>
      <c r="H1765" s="18"/>
      <c r="I1765" s="18"/>
      <c r="J1765" s="18"/>
      <c r="K1765" s="19"/>
      <c r="L1765" s="19"/>
      <c r="M1765" s="19"/>
      <c r="N1765" s="19"/>
      <c r="O1765" s="19"/>
      <c r="P1765" s="19"/>
      <c r="Q1765" s="20"/>
      <c r="R1765" s="16"/>
      <c r="S1765" s="21"/>
      <c r="T1765" s="16"/>
      <c r="U1765" s="16"/>
      <c r="V1765" s="23">
        <f>IFERROR((J1765/I1765)*100,0)</f>
        <v>0</v>
      </c>
      <c r="W1765" s="23">
        <f>IFERROR((S1765/T1765)*100,0)</f>
        <v>0</v>
      </c>
      <c r="X1765" s="23">
        <f>IFERROR(((N1765+O1765+P1765)/(K1765+L1765+M1765))*100,0)</f>
        <v>0</v>
      </c>
      <c r="Y1765" s="24"/>
    </row>
    <row r="1766" spans="1:25" x14ac:dyDescent="0.25">
      <c r="A1766" s="16">
        <v>6</v>
      </c>
      <c r="B1766" s="16"/>
      <c r="C1766" s="16"/>
      <c r="D1766" s="17"/>
      <c r="E1766" s="17"/>
      <c r="F1766" s="18"/>
      <c r="G1766" s="16"/>
      <c r="H1766" s="18"/>
      <c r="I1766" s="18"/>
      <c r="J1766" s="18"/>
      <c r="K1766" s="19"/>
      <c r="L1766" s="19"/>
      <c r="M1766" s="19"/>
      <c r="N1766" s="19"/>
      <c r="O1766" s="19"/>
      <c r="P1766" s="19"/>
      <c r="Q1766" s="32"/>
      <c r="R1766" s="33"/>
      <c r="S1766" s="34"/>
      <c r="T1766" s="34"/>
      <c r="U1766" s="35"/>
      <c r="V1766" s="23">
        <f>IFERROR((J1766/I1766)*100,0)</f>
        <v>0</v>
      </c>
      <c r="W1766" s="23">
        <f>IFERROR((S1766/T1766)*100,0)</f>
        <v>0</v>
      </c>
      <c r="X1766" s="23">
        <f>IFERROR(((N1766+O1766+P1766)/(K1766+L1766+M1766))*100,0)</f>
        <v>0</v>
      </c>
      <c r="Y1766" s="24"/>
    </row>
    <row r="1767" spans="1:25" x14ac:dyDescent="0.25">
      <c r="A1767" s="25"/>
      <c r="B1767" s="25"/>
      <c r="C1767" s="25"/>
      <c r="D1767" s="132" t="s">
        <v>43</v>
      </c>
      <c r="E1767" s="132"/>
      <c r="F1767" s="27"/>
      <c r="G1767" s="25"/>
      <c r="H1767" s="27"/>
      <c r="I1767" s="27"/>
      <c r="J1767" s="27"/>
      <c r="K1767" s="28">
        <f t="shared" ref="K1767:P1767" si="192">K1764+K1765+K1766</f>
        <v>0</v>
      </c>
      <c r="L1767" s="28">
        <f t="shared" si="192"/>
        <v>0</v>
      </c>
      <c r="M1767" s="28">
        <f t="shared" si="192"/>
        <v>0</v>
      </c>
      <c r="N1767" s="28">
        <f t="shared" si="192"/>
        <v>0</v>
      </c>
      <c r="O1767" s="28">
        <f t="shared" si="192"/>
        <v>0</v>
      </c>
      <c r="P1767" s="28">
        <f t="shared" si="192"/>
        <v>0</v>
      </c>
      <c r="Q1767" s="32"/>
      <c r="R1767" s="33"/>
      <c r="S1767" s="34"/>
      <c r="T1767" s="34"/>
      <c r="U1767" s="35"/>
      <c r="V1767" s="23">
        <f>IFERROR((J1767/I1767)*100,0)</f>
        <v>0</v>
      </c>
      <c r="W1767" s="23">
        <f>IFERROR((S1767/T1767)*100,0)</f>
        <v>0</v>
      </c>
      <c r="X1767" s="23">
        <f>IFERROR(((N1767+O1767+P1767)/(K1767+L1767+M1767))*100,0)</f>
        <v>0</v>
      </c>
      <c r="Y1767" s="24"/>
    </row>
    <row r="1768" spans="1:25" x14ac:dyDescent="0.25">
      <c r="A1768" s="259" t="s">
        <v>44</v>
      </c>
      <c r="B1768" s="259"/>
      <c r="C1768" s="259"/>
      <c r="D1768" s="259"/>
      <c r="E1768" s="259"/>
      <c r="F1768" s="259"/>
      <c r="G1768" s="259"/>
      <c r="H1768" s="259"/>
      <c r="I1768" s="125"/>
      <c r="J1768" s="125"/>
      <c r="K1768" s="37">
        <f t="shared" ref="K1768:P1768" si="193">K1763+K1767</f>
        <v>0</v>
      </c>
      <c r="L1768" s="37">
        <f t="shared" si="193"/>
        <v>0</v>
      </c>
      <c r="M1768" s="37">
        <f t="shared" si="193"/>
        <v>0</v>
      </c>
      <c r="N1768" s="37">
        <f t="shared" si="193"/>
        <v>0</v>
      </c>
      <c r="O1768" s="37">
        <f t="shared" si="193"/>
        <v>0</v>
      </c>
      <c r="P1768" s="37">
        <f t="shared" si="193"/>
        <v>0</v>
      </c>
      <c r="Q1768" s="275"/>
      <c r="R1768" s="275"/>
      <c r="S1768" s="275"/>
      <c r="T1768" s="275"/>
      <c r="U1768" s="275"/>
      <c r="V1768" s="275"/>
      <c r="W1768" s="275"/>
      <c r="X1768" s="275"/>
      <c r="Y1768" s="275"/>
    </row>
    <row r="1769" spans="1:25" x14ac:dyDescent="0.25">
      <c r="A1769" s="38"/>
      <c r="B1769" s="38"/>
      <c r="C1769" s="38"/>
      <c r="D1769" s="38"/>
      <c r="E1769" s="38"/>
      <c r="F1769" s="38"/>
      <c r="G1769" s="38"/>
      <c r="H1769" s="38"/>
      <c r="I1769" s="38"/>
      <c r="J1769" s="38"/>
      <c r="K1769" s="38"/>
      <c r="L1769" s="39"/>
      <c r="M1769" s="39"/>
    </row>
    <row r="1770" spans="1:25" x14ac:dyDescent="0.25">
      <c r="A1770" s="39"/>
      <c r="B1770" s="39"/>
      <c r="C1770" s="39"/>
      <c r="D1770" s="39"/>
      <c r="E1770" s="39"/>
      <c r="F1770" s="39"/>
      <c r="G1770" s="39"/>
      <c r="H1770" s="39"/>
      <c r="I1770" s="39"/>
      <c r="J1770" s="39"/>
      <c r="K1770" s="39"/>
      <c r="L1770" s="39"/>
      <c r="M1770" s="39"/>
      <c r="N1770" s="39"/>
      <c r="O1770" s="39"/>
      <c r="P1770" s="39"/>
    </row>
    <row r="1771" spans="1:25" x14ac:dyDescent="0.25">
      <c r="A1771" s="276" t="s">
        <v>45</v>
      </c>
      <c r="B1771" s="276"/>
      <c r="C1771" s="276"/>
      <c r="D1771" s="276"/>
      <c r="E1771" s="276"/>
      <c r="F1771" s="276"/>
      <c r="G1771" s="276"/>
      <c r="H1771" s="276"/>
      <c r="I1771" s="276"/>
      <c r="J1771" s="276"/>
      <c r="K1771" s="276"/>
      <c r="L1771" s="276"/>
      <c r="M1771" s="276"/>
      <c r="N1771" s="276"/>
      <c r="O1771" s="276"/>
      <c r="P1771" s="276"/>
      <c r="Q1771" s="276"/>
      <c r="R1771" s="276"/>
      <c r="S1771" s="276"/>
      <c r="T1771" s="276"/>
      <c r="U1771" s="276"/>
      <c r="V1771" s="276"/>
      <c r="W1771" s="276"/>
      <c r="X1771" s="276"/>
      <c r="Y1771" s="276"/>
    </row>
    <row r="1772" spans="1:25" x14ac:dyDescent="0.25">
      <c r="A1772" s="277"/>
      <c r="B1772" s="277"/>
      <c r="C1772" s="277"/>
      <c r="D1772" s="277"/>
      <c r="E1772" s="277"/>
      <c r="F1772" s="277"/>
      <c r="G1772" s="277"/>
      <c r="H1772" s="277"/>
      <c r="I1772" s="277"/>
      <c r="J1772" s="277"/>
      <c r="K1772" s="277"/>
      <c r="L1772" s="277"/>
      <c r="M1772" s="277"/>
      <c r="N1772" s="277"/>
      <c r="O1772" s="277"/>
      <c r="P1772" s="277"/>
      <c r="Q1772" s="277"/>
      <c r="R1772" s="277"/>
      <c r="S1772" s="277"/>
      <c r="T1772" s="277"/>
      <c r="U1772" s="277"/>
      <c r="V1772" s="277"/>
      <c r="W1772" s="277"/>
      <c r="X1772" s="277"/>
      <c r="Y1772" s="277"/>
    </row>
    <row r="1773" spans="1:25" ht="22.5" customHeight="1" x14ac:dyDescent="0.25">
      <c r="A1773" s="264" t="s">
        <v>15</v>
      </c>
      <c r="B1773" s="278" t="s">
        <v>46</v>
      </c>
      <c r="C1773" s="264" t="s">
        <v>47</v>
      </c>
      <c r="D1773" s="264"/>
      <c r="E1773" s="280" t="s">
        <v>18</v>
      </c>
      <c r="F1773" s="278" t="s">
        <v>20</v>
      </c>
      <c r="G1773" s="280" t="s">
        <v>48</v>
      </c>
      <c r="H1773" s="280" t="s">
        <v>22</v>
      </c>
      <c r="I1773" s="280"/>
      <c r="J1773" s="261" t="s">
        <v>23</v>
      </c>
      <c r="K1773" s="262"/>
      <c r="L1773" s="262"/>
      <c r="M1773" s="262"/>
      <c r="N1773" s="262"/>
      <c r="O1773" s="263"/>
      <c r="P1773" s="281" t="s">
        <v>49</v>
      </c>
      <c r="Q1773" s="282"/>
      <c r="R1773" s="283" t="s">
        <v>50</v>
      </c>
      <c r="S1773" s="283"/>
      <c r="T1773" s="284" t="s">
        <v>26</v>
      </c>
      <c r="U1773" s="221" t="s">
        <v>27</v>
      </c>
      <c r="V1773" s="221" t="s">
        <v>27</v>
      </c>
      <c r="W1773" s="221" t="s">
        <v>27</v>
      </c>
      <c r="X1773" s="285" t="s">
        <v>28</v>
      </c>
      <c r="Y1773" s="40"/>
    </row>
    <row r="1774" spans="1:25" ht="36" x14ac:dyDescent="0.25">
      <c r="A1774" s="264"/>
      <c r="B1774" s="279"/>
      <c r="C1774" s="264"/>
      <c r="D1774" s="264"/>
      <c r="E1774" s="280"/>
      <c r="F1774" s="279"/>
      <c r="G1774" s="280"/>
      <c r="H1774" s="129" t="s">
        <v>31</v>
      </c>
      <c r="I1774" s="10" t="s">
        <v>32</v>
      </c>
      <c r="J1774" s="269" t="s">
        <v>51</v>
      </c>
      <c r="K1774" s="270"/>
      <c r="L1774" s="286"/>
      <c r="M1774" s="269" t="s">
        <v>34</v>
      </c>
      <c r="N1774" s="270"/>
      <c r="O1774" s="286"/>
      <c r="P1774" s="27" t="s">
        <v>35</v>
      </c>
      <c r="Q1774" s="27" t="s">
        <v>36</v>
      </c>
      <c r="R1774" s="27" t="s">
        <v>123</v>
      </c>
      <c r="S1774" s="27" t="s">
        <v>124</v>
      </c>
      <c r="T1774" s="284"/>
      <c r="U1774" s="220" t="s">
        <v>37</v>
      </c>
      <c r="V1774" s="220" t="s">
        <v>38</v>
      </c>
      <c r="W1774" s="220" t="s">
        <v>39</v>
      </c>
      <c r="X1774" s="285"/>
      <c r="Y1774" s="40"/>
    </row>
    <row r="1775" spans="1:25" ht="24" x14ac:dyDescent="0.25">
      <c r="A1775" s="128"/>
      <c r="B1775" s="131"/>
      <c r="C1775" s="71"/>
      <c r="D1775" s="72"/>
      <c r="E1775" s="130"/>
      <c r="F1775" s="74"/>
      <c r="G1775" s="130"/>
      <c r="H1775" s="41"/>
      <c r="I1775" s="10"/>
      <c r="J1775" s="132" t="s">
        <v>40</v>
      </c>
      <c r="K1775" s="132" t="s">
        <v>41</v>
      </c>
      <c r="L1775" s="132" t="s">
        <v>42</v>
      </c>
      <c r="M1775" s="132" t="s">
        <v>40</v>
      </c>
      <c r="N1775" s="132" t="s">
        <v>41</v>
      </c>
      <c r="O1775" s="132" t="s">
        <v>42</v>
      </c>
      <c r="P1775" s="132"/>
      <c r="Q1775" s="132"/>
      <c r="R1775" s="132"/>
      <c r="S1775" s="132"/>
      <c r="T1775" s="132"/>
      <c r="U1775" s="14"/>
      <c r="V1775" s="14"/>
      <c r="W1775" s="14"/>
      <c r="X1775" s="133"/>
      <c r="Y1775" s="40"/>
    </row>
    <row r="1776" spans="1:25" ht="45" customHeight="1" x14ac:dyDescent="0.25">
      <c r="A1776" s="16">
        <v>1</v>
      </c>
      <c r="B1776" s="42" t="s">
        <v>75</v>
      </c>
      <c r="C1776" s="247" t="s">
        <v>139</v>
      </c>
      <c r="D1776" s="247"/>
      <c r="E1776" s="159" t="s">
        <v>119</v>
      </c>
      <c r="F1776" s="16" t="s">
        <v>54</v>
      </c>
      <c r="G1776" s="16" t="s">
        <v>54</v>
      </c>
      <c r="H1776" s="18">
        <v>7</v>
      </c>
      <c r="I1776" s="18">
        <v>7</v>
      </c>
      <c r="J1776" s="19">
        <v>313124.75</v>
      </c>
      <c r="K1776" s="19"/>
      <c r="L1776" s="19"/>
      <c r="M1776" s="19">
        <v>313124.75</v>
      </c>
      <c r="N1776" s="19"/>
      <c r="O1776" s="20"/>
      <c r="P1776" s="23">
        <f>IFERROR((I1776/H1776)*100,0)</f>
        <v>100</v>
      </c>
      <c r="Q1776" s="23">
        <f>IFERROR((M1776/J1776)*100,0)</f>
        <v>100</v>
      </c>
      <c r="R1776" s="21">
        <v>44470</v>
      </c>
      <c r="S1776" s="21">
        <v>44561</v>
      </c>
      <c r="T1776" s="22">
        <v>6637</v>
      </c>
      <c r="U1776" s="23">
        <f t="shared" ref="U1776" si="194">IFERROR((I1776/H1776)*100,0)</f>
        <v>100</v>
      </c>
      <c r="V1776" s="23">
        <f t="shared" ref="V1776" si="195">IFERROR((Q1776/P1776)*100,0)</f>
        <v>100</v>
      </c>
      <c r="W1776" s="23">
        <f t="shared" ref="W1776" si="196">IFERROR((M1776/J1776)*100,0)</f>
        <v>100</v>
      </c>
      <c r="X1776" s="24"/>
      <c r="Y1776" s="40"/>
    </row>
    <row r="1777" spans="1:25" ht="17.25" customHeight="1" x14ac:dyDescent="0.25">
      <c r="A1777" s="16"/>
      <c r="B1777" s="42"/>
      <c r="C1777" s="256"/>
      <c r="D1777" s="256"/>
      <c r="E1777" s="80"/>
      <c r="F1777" s="16"/>
      <c r="G1777" s="16"/>
      <c r="H1777" s="79"/>
      <c r="I1777" s="79"/>
      <c r="J1777" s="19"/>
      <c r="K1777" s="19"/>
      <c r="L1777" s="19"/>
      <c r="M1777" s="19"/>
      <c r="N1777" s="20"/>
      <c r="O1777" s="20"/>
      <c r="P1777" s="20"/>
      <c r="Q1777" s="16"/>
      <c r="R1777" s="21"/>
      <c r="S1777" s="21"/>
      <c r="T1777" s="22"/>
      <c r="U1777" s="23"/>
      <c r="V1777" s="23"/>
      <c r="W1777" s="23"/>
      <c r="X1777" s="24"/>
      <c r="Y1777" s="40"/>
    </row>
    <row r="1778" spans="1:25" ht="17.25" customHeight="1" x14ac:dyDescent="0.25">
      <c r="A1778" s="16"/>
      <c r="B1778" s="42"/>
      <c r="C1778" s="341"/>
      <c r="D1778" s="341"/>
      <c r="E1778" s="80"/>
      <c r="F1778" s="16"/>
      <c r="G1778" s="16"/>
      <c r="H1778" s="79"/>
      <c r="I1778" s="81"/>
      <c r="J1778" s="19"/>
      <c r="K1778" s="19"/>
      <c r="L1778" s="19"/>
      <c r="M1778" s="19"/>
      <c r="N1778" s="20"/>
      <c r="O1778" s="20"/>
      <c r="P1778" s="20"/>
      <c r="Q1778" s="16"/>
      <c r="R1778" s="21"/>
      <c r="S1778" s="21"/>
      <c r="T1778" s="22"/>
      <c r="U1778" s="23"/>
      <c r="V1778" s="23"/>
      <c r="W1778" s="23"/>
      <c r="X1778" s="24"/>
      <c r="Y1778" s="40"/>
    </row>
    <row r="1779" spans="1:25" x14ac:dyDescent="0.25">
      <c r="A1779" s="259" t="s">
        <v>44</v>
      </c>
      <c r="B1779" s="259"/>
      <c r="C1779" s="260"/>
      <c r="D1779" s="260"/>
      <c r="E1779" s="48"/>
      <c r="F1779" s="76"/>
      <c r="G1779" s="48"/>
      <c r="H1779" s="48"/>
      <c r="I1779" s="46"/>
      <c r="J1779" s="28">
        <f>J1778+J1777+J1776</f>
        <v>313124.75</v>
      </c>
      <c r="K1779" s="28"/>
      <c r="L1779" s="28"/>
      <c r="M1779" s="28">
        <f>M1778+M1777+M1776</f>
        <v>313124.75</v>
      </c>
      <c r="N1779" s="49"/>
      <c r="O1779" s="49"/>
      <c r="P1779" s="49"/>
      <c r="Q1779" s="49"/>
      <c r="R1779" s="49"/>
      <c r="S1779" s="49"/>
      <c r="T1779" s="49"/>
      <c r="U1779" s="49"/>
      <c r="V1779" s="49"/>
      <c r="W1779" s="49"/>
      <c r="X1779" s="49"/>
      <c r="Y1779" s="40"/>
    </row>
    <row r="1780" spans="1:25" x14ac:dyDescent="0.25">
      <c r="B1780" s="50"/>
      <c r="U1780" s="51"/>
      <c r="V1780" s="51"/>
      <c r="W1780" s="51"/>
      <c r="X1780" s="51"/>
      <c r="Y1780" s="52"/>
    </row>
    <row r="1781" spans="1:25" x14ac:dyDescent="0.25">
      <c r="B1781" s="84"/>
      <c r="U1781" s="51"/>
      <c r="V1781" s="51"/>
      <c r="W1781" s="51"/>
      <c r="X1781" s="51"/>
      <c r="Y1781" s="52"/>
    </row>
    <row r="1782" spans="1:25" ht="16.5" x14ac:dyDescent="0.3">
      <c r="A1782" s="53"/>
      <c r="B1782" s="84"/>
      <c r="D1782" s="261" t="s">
        <v>55</v>
      </c>
      <c r="E1782" s="262"/>
      <c r="F1782" s="262"/>
      <c r="G1782" s="262"/>
      <c r="H1782" s="262"/>
      <c r="I1782" s="262"/>
      <c r="J1782" s="262"/>
      <c r="K1782" s="262"/>
      <c r="L1782" s="262"/>
      <c r="M1782" s="262"/>
      <c r="N1782" s="262"/>
      <c r="O1782" s="262"/>
      <c r="P1782" s="262"/>
      <c r="Q1782" s="262"/>
      <c r="R1782" s="262"/>
      <c r="S1782" s="262"/>
      <c r="T1782" s="263"/>
    </row>
    <row r="1783" spans="1:25" ht="16.5" x14ac:dyDescent="0.3">
      <c r="A1783" s="53"/>
      <c r="B1783" s="84"/>
      <c r="D1783" s="264" t="s">
        <v>56</v>
      </c>
      <c r="E1783" s="264" t="s">
        <v>57</v>
      </c>
      <c r="F1783" s="264"/>
      <c r="G1783" s="264"/>
      <c r="H1783" s="261"/>
      <c r="I1783" s="265" t="s">
        <v>58</v>
      </c>
      <c r="J1783" s="262"/>
      <c r="K1783" s="266"/>
      <c r="L1783" s="265" t="s">
        <v>59</v>
      </c>
      <c r="M1783" s="262"/>
      <c r="N1783" s="262"/>
      <c r="O1783" s="267" t="s">
        <v>60</v>
      </c>
      <c r="P1783" s="267"/>
      <c r="Q1783" s="267"/>
      <c r="R1783" s="267"/>
      <c r="S1783" s="267"/>
      <c r="T1783" s="268"/>
    </row>
    <row r="1784" spans="1:25" x14ac:dyDescent="0.25">
      <c r="B1784" s="84"/>
      <c r="D1784" s="264"/>
      <c r="E1784" s="264" t="s">
        <v>61</v>
      </c>
      <c r="F1784" s="264"/>
      <c r="G1784" s="269" t="s">
        <v>62</v>
      </c>
      <c r="H1784" s="270"/>
      <c r="I1784" s="54" t="s">
        <v>61</v>
      </c>
      <c r="J1784" s="269" t="s">
        <v>62</v>
      </c>
      <c r="K1784" s="271"/>
      <c r="L1784" s="54" t="s">
        <v>61</v>
      </c>
      <c r="M1784" s="269" t="s">
        <v>62</v>
      </c>
      <c r="N1784" s="271"/>
      <c r="O1784" s="272" t="s">
        <v>16</v>
      </c>
      <c r="P1784" s="272"/>
      <c r="Q1784" s="272"/>
      <c r="R1784" s="55" t="s">
        <v>61</v>
      </c>
      <c r="S1784" s="273" t="s">
        <v>62</v>
      </c>
      <c r="T1784" s="273"/>
    </row>
    <row r="1785" spans="1:25" x14ac:dyDescent="0.25">
      <c r="B1785" s="84"/>
      <c r="D1785" s="56" t="s">
        <v>63</v>
      </c>
      <c r="E1785" s="228">
        <f t="shared" ref="E1785:E1794" si="197">COUNTIFS(G1760:G1763,"O",B1760:B1763,"AGUA Y SANEAMIENTO")</f>
        <v>0</v>
      </c>
      <c r="F1785" s="229"/>
      <c r="G1785" s="230">
        <f t="shared" ref="G1785:G1790" si="198">SUMIFS(N1753:N1760,G1753:G1760,"O",B1753:B1760,"AGUA Y SANEAMIENTO")</f>
        <v>0</v>
      </c>
      <c r="H1785" s="231"/>
      <c r="I1785" s="57">
        <f>COUNTIFS(G1751:G1754,"A",B1751:B1754,"AGUA Y SANEAMIENTO")</f>
        <v>0</v>
      </c>
      <c r="J1785" s="230">
        <f t="shared" ref="J1785:J1790" si="199">SUMIFS(N1753:N1760,G1753:G1760,"A",B1753:B1760,"AGUA Y SANEAMIENTO")</f>
        <v>0</v>
      </c>
      <c r="K1785" s="232"/>
      <c r="L1785" s="57">
        <f>COUNTIFS(G1751:G1754,"AC",B1751:B1754,"AGUA Y SANEAMIENTO")</f>
        <v>0</v>
      </c>
      <c r="M1785" s="230">
        <f>SUMIFS(N1754:N1761,G1754:G1761,"AC",B1754:B1761,"AGUA Y SANEAMIENTO")</f>
        <v>0</v>
      </c>
      <c r="N1785" s="232"/>
      <c r="O1785" s="246" t="s">
        <v>64</v>
      </c>
      <c r="P1785" s="247"/>
      <c r="Q1785" s="247"/>
      <c r="R1785" s="248">
        <f>COUNTIF(B1774:B1782,"FGP")</f>
        <v>1</v>
      </c>
      <c r="S1785" s="250">
        <f>SUMIF(B1774:B1782,"FGP",M1774:M1782)</f>
        <v>313124.75</v>
      </c>
      <c r="T1785" s="251"/>
    </row>
    <row r="1786" spans="1:25" x14ac:dyDescent="0.25">
      <c r="B1786" s="84"/>
      <c r="D1786" s="56" t="s">
        <v>65</v>
      </c>
      <c r="E1786" s="228">
        <f t="shared" si="197"/>
        <v>0</v>
      </c>
      <c r="F1786" s="229"/>
      <c r="G1786" s="230">
        <f t="shared" si="198"/>
        <v>0</v>
      </c>
      <c r="H1786" s="231"/>
      <c r="I1786" s="57">
        <f>COUNTIFS(G1751:G1754,"A",B1751:B1754,"EDUCACIÓN")</f>
        <v>0</v>
      </c>
      <c r="J1786" s="230">
        <f t="shared" si="199"/>
        <v>0</v>
      </c>
      <c r="K1786" s="232"/>
      <c r="L1786" s="57">
        <f>COUNTIFS(G1751:G1754,"AC",B1751:B1754,"EDUCACIÓN")</f>
        <v>0</v>
      </c>
      <c r="M1786" s="230">
        <f>SUMIFS(N1748:N1752,G1748:G1752,"AC",B1748:B1752,"AGUA Y SANEAMIENTO")</f>
        <v>0</v>
      </c>
      <c r="N1786" s="232"/>
      <c r="O1786" s="246"/>
      <c r="P1786" s="247"/>
      <c r="Q1786" s="247"/>
      <c r="R1786" s="274"/>
      <c r="S1786" s="254"/>
      <c r="T1786" s="255"/>
    </row>
    <row r="1787" spans="1:25" x14ac:dyDescent="0.25">
      <c r="D1787" s="58" t="s">
        <v>66</v>
      </c>
      <c r="E1787" s="228">
        <f t="shared" si="197"/>
        <v>0</v>
      </c>
      <c r="F1787" s="229"/>
      <c r="G1787" s="230">
        <f t="shared" si="198"/>
        <v>0</v>
      </c>
      <c r="H1787" s="231"/>
      <c r="I1787" s="57">
        <f>COUNTIFS(G1751:G1754,"A",B1751:B1754,"OTROS PROYECTOS")</f>
        <v>0</v>
      </c>
      <c r="J1787" s="230">
        <f t="shared" si="199"/>
        <v>0</v>
      </c>
      <c r="K1787" s="232"/>
      <c r="L1787" s="57">
        <f>COUNTIFS(G1751:G1754,"AC",B1751:B1754,"OTROS PROYECTOS")</f>
        <v>0</v>
      </c>
      <c r="M1787" s="230">
        <f>SUMIFS(N1749:N1753,G1749:G1753,"AC",B1749:B1753,"AGUA Y SANEAMIENTO")</f>
        <v>0</v>
      </c>
      <c r="N1787" s="232"/>
      <c r="O1787" s="246" t="s">
        <v>67</v>
      </c>
      <c r="P1787" s="247"/>
      <c r="Q1787" s="247"/>
      <c r="R1787" s="248">
        <f>COUNTIF(B1774:B1782,"FORTAMUN")</f>
        <v>0</v>
      </c>
      <c r="S1787" s="250">
        <f>SUMIF(B1774:B1782,"FORTAMUN",N1774:N1782)</f>
        <v>0</v>
      </c>
      <c r="T1787" s="251"/>
    </row>
    <row r="1788" spans="1:25" x14ac:dyDescent="0.25">
      <c r="D1788" s="58" t="s">
        <v>68</v>
      </c>
      <c r="E1788" s="228">
        <f t="shared" si="197"/>
        <v>0</v>
      </c>
      <c r="F1788" s="229"/>
      <c r="G1788" s="230">
        <f t="shared" si="198"/>
        <v>0</v>
      </c>
      <c r="H1788" s="231"/>
      <c r="I1788" s="57">
        <f>COUNTIFS(G1751:G1754,"A",B1751:B1754,"SALUD")</f>
        <v>0</v>
      </c>
      <c r="J1788" s="230">
        <f t="shared" si="199"/>
        <v>0</v>
      </c>
      <c r="K1788" s="232"/>
      <c r="L1788" s="57">
        <f>COUNTIFS(G1751:G1754,"AC",B1751:B1754,"SALUD")</f>
        <v>0</v>
      </c>
      <c r="M1788" s="230">
        <f>SUMIFS(N1749:N1754,G1749:G1754,"AC",B1749:B1754,"AGUA Y SANEAMIENTO")</f>
        <v>0</v>
      </c>
      <c r="N1788" s="232"/>
      <c r="O1788" s="246"/>
      <c r="P1788" s="247"/>
      <c r="Q1788" s="247"/>
      <c r="R1788" s="249"/>
      <c r="S1788" s="252"/>
      <c r="T1788" s="253"/>
    </row>
    <row r="1789" spans="1:25" x14ac:dyDescent="0.25">
      <c r="D1789" s="58" t="s">
        <v>69</v>
      </c>
      <c r="E1789" s="228">
        <f t="shared" si="197"/>
        <v>0</v>
      </c>
      <c r="F1789" s="229"/>
      <c r="G1789" s="230">
        <f t="shared" si="198"/>
        <v>0</v>
      </c>
      <c r="H1789" s="231"/>
      <c r="I1789" s="57">
        <f>COUNTIFS(G1751:G1754,"A",B1751:B1754,"URBANIZACIÓN")</f>
        <v>0</v>
      </c>
      <c r="J1789" s="230">
        <f t="shared" si="199"/>
        <v>0</v>
      </c>
      <c r="K1789" s="232"/>
      <c r="L1789" s="57">
        <f>COUNTIFS(G1751:G1754,"AC",B1751:B1754,"URBANIZACIÓN")</f>
        <v>0</v>
      </c>
      <c r="M1789" s="230">
        <f>SUMIFS(N1749:N1755,G1749:G1755,"AC",B1749:B1755,"AGUA Y SANEAMIENTO")</f>
        <v>0</v>
      </c>
      <c r="N1789" s="232"/>
      <c r="O1789" s="246"/>
      <c r="P1789" s="247"/>
      <c r="Q1789" s="247"/>
      <c r="R1789" s="249"/>
      <c r="S1789" s="254"/>
      <c r="T1789" s="255"/>
    </row>
    <row r="1790" spans="1:25" x14ac:dyDescent="0.25">
      <c r="D1790" s="58" t="s">
        <v>70</v>
      </c>
      <c r="E1790" s="228">
        <f t="shared" si="197"/>
        <v>0</v>
      </c>
      <c r="F1790" s="229"/>
      <c r="G1790" s="230">
        <f t="shared" si="198"/>
        <v>0</v>
      </c>
      <c r="H1790" s="231"/>
      <c r="I1790" s="57">
        <f>COUNTIFS(G1751:G1754,"A",B1751:B1754,"VIVIENDA")</f>
        <v>0</v>
      </c>
      <c r="J1790" s="230">
        <f t="shared" si="199"/>
        <v>0</v>
      </c>
      <c r="K1790" s="232"/>
      <c r="L1790" s="57">
        <f>COUNTIFS(G1751:G1754,"AC",B1751:B1754,"VIVIENDA")</f>
        <v>0</v>
      </c>
      <c r="M1790" s="230">
        <f>SUMIFS(N1750:N1760,G1750:G1760,"AC",B1750:B1760,"AGUA Y SANEAMIENTO")</f>
        <v>0</v>
      </c>
      <c r="N1790" s="232"/>
      <c r="O1790" s="243"/>
      <c r="P1790" s="244"/>
      <c r="Q1790" s="229"/>
      <c r="R1790" s="59"/>
      <c r="S1790" s="245"/>
      <c r="T1790" s="245"/>
    </row>
    <row r="1791" spans="1:25" x14ac:dyDescent="0.25">
      <c r="D1791" s="60" t="s">
        <v>71</v>
      </c>
      <c r="E1791" s="228">
        <f t="shared" si="197"/>
        <v>0</v>
      </c>
      <c r="F1791" s="229"/>
      <c r="G1791" s="230">
        <f>SUMIFS(N1760:N1766,G1760:G1766,"O",B1760:B1766,"AGUA Y SANEAMIENTO")</f>
        <v>0</v>
      </c>
      <c r="H1791" s="231"/>
      <c r="I1791" s="57">
        <f>COUNTIFS(G1751:G1754,"A",B1751:B1754,"PRODIM")</f>
        <v>0</v>
      </c>
      <c r="J1791" s="230">
        <f>SUMIFS(N1760:N1766,G1760:G1766,"A",B1760:B1766,"AGUA Y SANEAMIENTO")</f>
        <v>0</v>
      </c>
      <c r="K1791" s="232"/>
      <c r="L1791" s="57">
        <f>COUNTIFS(G1751:G1754,"AC",B1751:B1754,"PRODIM")</f>
        <v>0</v>
      </c>
      <c r="M1791" s="230">
        <f>SUMIFS(N1751:N1761,G1751:G1761,"AC",B1751:B1761,"AGUA Y SANEAMIENTO")</f>
        <v>0</v>
      </c>
      <c r="N1791" s="232"/>
      <c r="O1791" s="243"/>
      <c r="P1791" s="244"/>
      <c r="Q1791" s="229"/>
      <c r="R1791" s="59"/>
      <c r="S1791" s="245"/>
      <c r="T1791" s="245"/>
    </row>
    <row r="1792" spans="1:25" x14ac:dyDescent="0.25">
      <c r="D1792" s="60" t="s">
        <v>72</v>
      </c>
      <c r="E1792" s="228">
        <f t="shared" si="197"/>
        <v>0</v>
      </c>
      <c r="F1792" s="229"/>
      <c r="G1792" s="230">
        <f>SUMIFS(N1761:N1767,G1761:G1767,"O",B1761:B1767,"AGUA Y SANEAMIENTO")</f>
        <v>0</v>
      </c>
      <c r="H1792" s="231"/>
      <c r="I1792" s="57">
        <f>COUNTIFS(G1751:G1754,"A",B1751:B1754,"GASTOS INDIRECTOS")</f>
        <v>0</v>
      </c>
      <c r="J1792" s="230">
        <f>SUMIFS(N1761:N1767,G1761:G1767,"A",B1761:B1767,"AGUA Y SANEAMIENTO")</f>
        <v>0</v>
      </c>
      <c r="K1792" s="232"/>
      <c r="L1792" s="57">
        <f>COUNTIFS(G1751:G1754,"AC",B1751:B1754,"GASTOS INDIRECTOS")</f>
        <v>0</v>
      </c>
      <c r="M1792" s="230">
        <f>SUMIFS(N1752:N1762,G1752:G1762,"AC",B1752:B1762,"AGUA Y SANEAMIENTO")</f>
        <v>0</v>
      </c>
      <c r="N1792" s="232"/>
      <c r="O1792" s="243"/>
      <c r="P1792" s="244"/>
      <c r="Q1792" s="229"/>
      <c r="R1792" s="59"/>
      <c r="S1792" s="245"/>
      <c r="T1792" s="245"/>
    </row>
    <row r="1793" spans="2:25" ht="24" x14ac:dyDescent="0.25">
      <c r="D1793" s="61" t="s">
        <v>64</v>
      </c>
      <c r="E1793" s="228">
        <f t="shared" si="197"/>
        <v>0</v>
      </c>
      <c r="F1793" s="229"/>
      <c r="G1793" s="230">
        <f>SUMIFS(N1762:N1768,G1762:G1768,"O",B1762:B1768,"AGUA Y SANEAMIENTO")</f>
        <v>0</v>
      </c>
      <c r="H1793" s="231"/>
      <c r="I1793" s="57">
        <f>COUNTIFS(G1751:G1754,"A",B1751:B1754,"FGP")</f>
        <v>0</v>
      </c>
      <c r="J1793" s="230">
        <f>SUMIFS(N1762:N1768,G1762:G1768,"A",B1762:B1768,"AGUA Y SANEAMIENTO")</f>
        <v>0</v>
      </c>
      <c r="K1793" s="232"/>
      <c r="L1793" s="57">
        <f>COUNTIFS(G1751:G1754,"AC",B1751:B1754,"FGP")</f>
        <v>0</v>
      </c>
      <c r="M1793" s="230"/>
      <c r="N1793" s="232"/>
      <c r="O1793" s="243"/>
      <c r="P1793" s="244"/>
      <c r="Q1793" s="229"/>
      <c r="R1793" s="59"/>
      <c r="S1793" s="245"/>
      <c r="T1793" s="245"/>
    </row>
    <row r="1794" spans="2:25" ht="24.75" thickBot="1" x14ac:dyDescent="0.3">
      <c r="D1794" s="62" t="s">
        <v>67</v>
      </c>
      <c r="E1794" s="228">
        <f t="shared" si="197"/>
        <v>0</v>
      </c>
      <c r="F1794" s="229"/>
      <c r="G1794" s="230">
        <f>SUMIFS(N1763:N1769,G1763:G1769,"O",B1763:B1769,"AGUA Y SANEAMIENTO")</f>
        <v>0</v>
      </c>
      <c r="H1794" s="231"/>
      <c r="I1794" s="63">
        <f>COUNTIFS(G1751:G1754,"A",B1751:B1754,"FORTAMUN")</f>
        <v>0</v>
      </c>
      <c r="J1794" s="230">
        <f>SUMIFS(N1763:N1769,G1763:G1769,"A",B1763:B1769,"AGUA Y SANEAMIENTO")</f>
        <v>0</v>
      </c>
      <c r="K1794" s="232"/>
      <c r="L1794" s="63">
        <f>COUNTIFS(G1751:G1754,"AC",B1751:B1754,"FORTAMUN")</f>
        <v>0</v>
      </c>
      <c r="M1794" s="230">
        <f>SUMIFS(N1754:N1764,G1754:G1764,"AC",B1754:B1764,"AGUA Y SANEAMIENTO")</f>
        <v>0</v>
      </c>
      <c r="N1794" s="232"/>
      <c r="O1794" s="233"/>
      <c r="P1794" s="234"/>
      <c r="Q1794" s="235"/>
      <c r="R1794" s="64"/>
      <c r="S1794" s="236"/>
      <c r="T1794" s="236"/>
    </row>
    <row r="1795" spans="2:25" ht="15.75" thickBot="1" x14ac:dyDescent="0.3">
      <c r="D1795" s="65" t="s">
        <v>73</v>
      </c>
      <c r="E1795" s="237">
        <f>SUBTOTAL(9,E1785:F1794)</f>
        <v>0</v>
      </c>
      <c r="F1795" s="238"/>
      <c r="G1795" s="239">
        <f>SUBTOTAL(9,G1785:H1794)</f>
        <v>0</v>
      </c>
      <c r="H1795" s="240"/>
      <c r="I1795" s="66">
        <f>SUBTOTAL(9,I1785:I1794)</f>
        <v>0</v>
      </c>
      <c r="J1795" s="239">
        <f>SUBTOTAL(9,J1785:K1794)</f>
        <v>0</v>
      </c>
      <c r="K1795" s="240"/>
      <c r="L1795" s="67">
        <f>SUBTOTAL(9,L1785:L1794)</f>
        <v>0</v>
      </c>
      <c r="M1795" s="239">
        <f>SUBTOTAL(9,M1785:N1794)</f>
        <v>0</v>
      </c>
      <c r="N1795" s="240"/>
      <c r="O1795" s="67"/>
      <c r="P1795" s="68"/>
      <c r="Q1795" s="69"/>
      <c r="R1795" s="70">
        <f>SUBTOTAL(9,R1785:R1794)</f>
        <v>1</v>
      </c>
      <c r="S1795" s="239">
        <f>SUBTOTAL(9,S1785:T1794)</f>
        <v>313124.75</v>
      </c>
      <c r="T1795" s="240"/>
    </row>
    <row r="1798" spans="2:25" x14ac:dyDescent="0.25">
      <c r="C1798" s="39"/>
      <c r="D1798" s="39"/>
      <c r="E1798" s="39"/>
      <c r="F1798" s="39"/>
      <c r="G1798" s="39"/>
      <c r="H1798" s="39"/>
      <c r="I1798" s="39"/>
      <c r="J1798" s="39"/>
      <c r="K1798" s="39"/>
      <c r="L1798" s="39"/>
      <c r="M1798" s="39"/>
      <c r="N1798" s="39"/>
      <c r="O1798" s="39"/>
      <c r="P1798" s="39"/>
      <c r="Q1798" s="39"/>
      <c r="R1798" s="39"/>
      <c r="S1798" s="39"/>
      <c r="T1798" s="39"/>
      <c r="U1798" s="39"/>
      <c r="V1798" s="39"/>
      <c r="W1798" s="39"/>
      <c r="X1798" s="39"/>
      <c r="Y1798" s="39"/>
    </row>
    <row r="1799" spans="2:25" x14ac:dyDescent="0.25">
      <c r="B1799" s="136"/>
      <c r="C1799" s="241"/>
      <c r="D1799" s="241"/>
      <c r="E1799" s="146"/>
      <c r="F1799" s="146"/>
      <c r="G1799" s="146"/>
      <c r="H1799" s="359"/>
      <c r="I1799" s="242"/>
      <c r="J1799" s="242"/>
      <c r="K1799" s="242"/>
      <c r="L1799" s="242"/>
      <c r="M1799" s="142"/>
      <c r="N1799" s="142"/>
      <c r="O1799" s="242"/>
      <c r="P1799" s="242"/>
      <c r="Q1799" s="242"/>
      <c r="R1799" s="242"/>
      <c r="S1799" s="142"/>
      <c r="T1799" s="142"/>
      <c r="U1799" s="242"/>
      <c r="V1799" s="242"/>
      <c r="W1799" s="242"/>
      <c r="X1799" s="242"/>
      <c r="Y1799" s="242"/>
    </row>
    <row r="1800" spans="2:25" x14ac:dyDescent="0.25">
      <c r="B1800" s="136"/>
      <c r="C1800" s="225"/>
      <c r="D1800" s="225"/>
      <c r="E1800" s="225"/>
      <c r="F1800" s="225"/>
      <c r="G1800" s="225"/>
      <c r="H1800" s="360"/>
      <c r="I1800" s="138"/>
      <c r="J1800" s="138"/>
      <c r="K1800" s="138"/>
      <c r="L1800" s="138"/>
      <c r="M1800" s="138"/>
      <c r="N1800" s="137"/>
      <c r="O1800" s="138"/>
      <c r="P1800" s="138"/>
      <c r="Q1800" s="138"/>
      <c r="R1800" s="138"/>
      <c r="S1800" s="137"/>
      <c r="T1800" s="138"/>
      <c r="U1800" s="138"/>
      <c r="V1800" s="138"/>
      <c r="W1800" s="138"/>
      <c r="X1800" s="39"/>
      <c r="Y1800" s="39"/>
    </row>
    <row r="1801" spans="2:25" ht="15.75" x14ac:dyDescent="0.25">
      <c r="B1801" s="139"/>
      <c r="C1801" s="227"/>
      <c r="D1801" s="227"/>
      <c r="E1801" s="145"/>
      <c r="F1801" s="145"/>
      <c r="G1801" s="140"/>
      <c r="H1801" s="360"/>
      <c r="I1801" s="227"/>
      <c r="J1801" s="227"/>
      <c r="K1801" s="227"/>
      <c r="L1801" s="227"/>
      <c r="M1801" s="141"/>
      <c r="N1801" s="141"/>
      <c r="O1801" s="227"/>
      <c r="P1801" s="227"/>
      <c r="Q1801" s="227"/>
      <c r="R1801" s="227"/>
      <c r="S1801" s="142"/>
      <c r="T1801" s="141"/>
      <c r="U1801" s="227"/>
      <c r="V1801" s="227"/>
      <c r="W1801" s="227"/>
      <c r="X1801" s="227"/>
      <c r="Y1801" s="227"/>
    </row>
    <row r="1802" spans="2:25" ht="15.75" x14ac:dyDescent="0.25">
      <c r="B1802" s="139"/>
      <c r="C1802" s="227"/>
      <c r="D1802" s="227"/>
      <c r="E1802" s="145"/>
      <c r="F1802" s="145"/>
      <c r="G1802" s="145"/>
      <c r="H1802" s="360"/>
      <c r="I1802" s="227"/>
      <c r="J1802" s="227"/>
      <c r="K1802" s="227"/>
      <c r="L1802" s="227"/>
      <c r="M1802" s="141"/>
      <c r="N1802" s="141"/>
      <c r="O1802" s="227"/>
      <c r="P1802" s="227"/>
      <c r="Q1802" s="227"/>
      <c r="R1802" s="227"/>
      <c r="S1802" s="141"/>
      <c r="T1802" s="141"/>
      <c r="U1802" s="227"/>
      <c r="V1802" s="227"/>
      <c r="W1802" s="227"/>
      <c r="X1802" s="227"/>
      <c r="Y1802" s="227"/>
    </row>
    <row r="1803" spans="2:25" x14ac:dyDescent="0.25">
      <c r="C1803" s="39"/>
      <c r="D1803" s="39"/>
      <c r="E1803" s="39"/>
      <c r="F1803" s="39"/>
      <c r="G1803" s="39"/>
      <c r="H1803" s="39"/>
      <c r="I1803" s="39"/>
      <c r="J1803" s="39"/>
      <c r="K1803" s="39"/>
      <c r="L1803" s="39"/>
      <c r="M1803" s="39"/>
      <c r="N1803" s="39"/>
      <c r="O1803" s="39"/>
      <c r="P1803" s="39"/>
      <c r="Q1803" s="39"/>
      <c r="R1803" s="39"/>
      <c r="S1803" s="39"/>
      <c r="T1803" s="39"/>
      <c r="U1803" s="39"/>
      <c r="V1803" s="39"/>
      <c r="W1803" s="39"/>
      <c r="X1803" s="39"/>
      <c r="Y1803" s="39"/>
    </row>
    <row r="1804" spans="2:25" x14ac:dyDescent="0.25">
      <c r="C1804" s="39"/>
      <c r="D1804" s="39"/>
      <c r="E1804" s="39"/>
      <c r="F1804" s="39"/>
      <c r="G1804" s="39"/>
      <c r="H1804" s="39"/>
      <c r="I1804" s="39"/>
      <c r="J1804" s="39"/>
      <c r="K1804" s="39"/>
      <c r="L1804" s="39"/>
      <c r="M1804" s="39"/>
      <c r="N1804" s="39"/>
      <c r="O1804" s="39"/>
      <c r="P1804" s="39"/>
      <c r="Q1804" s="39"/>
      <c r="R1804" s="39"/>
      <c r="S1804" s="39"/>
      <c r="T1804" s="39"/>
      <c r="U1804" s="39"/>
      <c r="V1804" s="39"/>
      <c r="W1804" s="39"/>
      <c r="X1804" s="39"/>
      <c r="Y1804" s="39"/>
    </row>
    <row r="1805" spans="2:25" x14ac:dyDescent="0.25">
      <c r="C1805" s="39"/>
      <c r="D1805" s="39"/>
      <c r="E1805" s="39"/>
      <c r="F1805" s="39"/>
      <c r="G1805" s="39"/>
      <c r="H1805" s="39"/>
      <c r="I1805" s="39"/>
      <c r="J1805" s="39"/>
      <c r="K1805" s="39"/>
      <c r="L1805" s="39"/>
      <c r="M1805" s="39"/>
      <c r="N1805" s="39"/>
      <c r="O1805" s="39"/>
      <c r="P1805" s="39"/>
      <c r="Q1805" s="39"/>
      <c r="R1805" s="39"/>
      <c r="S1805" s="39"/>
      <c r="T1805" s="39"/>
      <c r="U1805" s="39"/>
      <c r="V1805" s="39"/>
      <c r="W1805" s="39"/>
      <c r="X1805" s="39"/>
      <c r="Y1805" s="39"/>
    </row>
    <row r="1823" spans="1:25" ht="20.25" x14ac:dyDescent="0.25">
      <c r="A1823" s="311" t="s">
        <v>0</v>
      </c>
      <c r="B1823" s="312"/>
      <c r="C1823" s="312"/>
      <c r="D1823" s="312"/>
      <c r="E1823" s="312"/>
      <c r="F1823" s="312"/>
      <c r="G1823" s="312"/>
      <c r="H1823" s="312"/>
      <c r="I1823" s="312"/>
      <c r="J1823" s="312"/>
      <c r="K1823" s="312"/>
      <c r="L1823" s="312"/>
      <c r="M1823" s="312"/>
      <c r="N1823" s="312"/>
      <c r="O1823" s="312"/>
      <c r="P1823" s="312"/>
      <c r="Q1823" s="312"/>
      <c r="R1823" s="312"/>
      <c r="S1823" s="312"/>
      <c r="T1823" s="312"/>
      <c r="U1823" s="312"/>
      <c r="V1823" s="312"/>
      <c r="W1823" s="312"/>
      <c r="X1823" s="312"/>
      <c r="Y1823" s="313"/>
    </row>
    <row r="1824" spans="1:25" x14ac:dyDescent="0.25">
      <c r="A1824" s="149"/>
      <c r="B1824" s="150"/>
      <c r="C1824" s="150"/>
      <c r="D1824" s="150"/>
      <c r="E1824" s="150"/>
      <c r="F1824" s="150"/>
      <c r="G1824" s="150"/>
      <c r="H1824" s="150"/>
      <c r="I1824" s="150"/>
      <c r="J1824" s="150"/>
      <c r="K1824" s="150"/>
      <c r="L1824" s="150"/>
      <c r="M1824" s="150"/>
      <c r="N1824" s="150"/>
      <c r="O1824" s="150"/>
      <c r="P1824" s="150"/>
      <c r="Q1824" s="150"/>
      <c r="R1824" s="150"/>
      <c r="S1824" s="150"/>
      <c r="T1824" s="150"/>
      <c r="U1824" s="150"/>
      <c r="V1824" s="150"/>
      <c r="W1824" s="150"/>
      <c r="X1824" s="150"/>
      <c r="Y1824" s="151"/>
    </row>
    <row r="1825" spans="1:25" ht="15.75" x14ac:dyDescent="0.25">
      <c r="A1825" s="314" t="s">
        <v>286</v>
      </c>
      <c r="B1825" s="315"/>
      <c r="C1825" s="315"/>
      <c r="D1825" s="315"/>
      <c r="E1825" s="315"/>
      <c r="F1825" s="315"/>
      <c r="G1825" s="315"/>
      <c r="H1825" s="315"/>
      <c r="I1825" s="315"/>
      <c r="J1825" s="315"/>
      <c r="K1825" s="315"/>
      <c r="L1825" s="315"/>
      <c r="M1825" s="315"/>
      <c r="N1825" s="315"/>
      <c r="O1825" s="315"/>
      <c r="P1825" s="315"/>
      <c r="Q1825" s="315"/>
      <c r="R1825" s="315"/>
      <c r="S1825" s="315"/>
      <c r="T1825" s="315"/>
      <c r="U1825" s="315"/>
      <c r="V1825" s="315"/>
      <c r="W1825" s="315"/>
      <c r="X1825" s="315"/>
      <c r="Y1825" s="316"/>
    </row>
    <row r="1826" spans="1:25" ht="15.75" x14ac:dyDescent="0.25">
      <c r="A1826" s="152"/>
      <c r="B1826" s="153"/>
      <c r="C1826" s="153"/>
      <c r="D1826" s="153"/>
      <c r="E1826" s="153"/>
      <c r="F1826" s="153"/>
      <c r="G1826" s="153"/>
      <c r="H1826" s="153"/>
      <c r="I1826" s="153"/>
      <c r="J1826" s="153"/>
      <c r="K1826" s="153"/>
      <c r="L1826" s="153"/>
      <c r="M1826" s="153"/>
      <c r="N1826" s="153"/>
      <c r="O1826" s="153"/>
      <c r="P1826" s="153"/>
      <c r="Q1826" s="153"/>
      <c r="R1826" s="153"/>
      <c r="S1826" s="153"/>
      <c r="T1826" s="153"/>
      <c r="U1826" s="153"/>
      <c r="V1826" s="153"/>
      <c r="W1826" s="153"/>
      <c r="X1826" s="317"/>
      <c r="Y1826" s="318"/>
    </row>
    <row r="1827" spans="1:25" x14ac:dyDescent="0.25">
      <c r="A1827" s="319"/>
      <c r="B1827" s="320"/>
      <c r="C1827" s="320"/>
      <c r="D1827" s="320"/>
      <c r="E1827" s="320"/>
      <c r="F1827" s="320"/>
      <c r="G1827" s="320"/>
      <c r="H1827" s="320"/>
      <c r="I1827" s="320"/>
      <c r="J1827" s="320"/>
      <c r="K1827" s="320"/>
      <c r="L1827" s="320"/>
      <c r="M1827" s="320"/>
      <c r="N1827" s="320"/>
      <c r="O1827" s="148"/>
      <c r="P1827" s="148"/>
      <c r="Q1827" s="321" t="s">
        <v>197</v>
      </c>
      <c r="R1827" s="321"/>
      <c r="S1827" s="321"/>
      <c r="T1827" s="321"/>
      <c r="U1827" s="321"/>
      <c r="V1827" s="321"/>
      <c r="W1827" s="321"/>
      <c r="X1827" s="321"/>
      <c r="Y1827" s="322"/>
    </row>
    <row r="1830" spans="1:25" x14ac:dyDescent="0.25">
      <c r="A1830" s="287" t="s">
        <v>1</v>
      </c>
      <c r="B1830" s="287"/>
      <c r="C1830" s="323" t="s">
        <v>126</v>
      </c>
      <c r="D1830" s="324"/>
      <c r="E1830" s="324"/>
      <c r="F1830" s="324"/>
      <c r="G1830" s="324"/>
      <c r="H1830" s="324"/>
      <c r="I1830" s="324"/>
      <c r="J1830" s="324"/>
      <c r="K1830" s="324"/>
      <c r="L1830" s="324"/>
      <c r="M1830" s="324"/>
      <c r="N1830" s="324"/>
      <c r="O1830" s="324"/>
      <c r="P1830" s="324"/>
      <c r="Q1830" s="325"/>
      <c r="R1830" s="326" t="s">
        <v>2</v>
      </c>
      <c r="S1830" s="327"/>
      <c r="T1830" s="327"/>
      <c r="U1830" s="327"/>
      <c r="V1830" s="327"/>
      <c r="W1830" s="327"/>
      <c r="X1830" s="327"/>
      <c r="Y1830" s="328"/>
    </row>
    <row r="1831" spans="1:25" x14ac:dyDescent="0.25">
      <c r="A1831" s="287" t="s">
        <v>3</v>
      </c>
      <c r="B1831" s="287"/>
      <c r="C1831" s="288" t="s">
        <v>87</v>
      </c>
      <c r="D1831" s="289"/>
      <c r="E1831" s="289"/>
      <c r="F1831" s="289"/>
      <c r="G1831" s="289"/>
      <c r="H1831" s="289"/>
      <c r="I1831" s="289"/>
      <c r="J1831" s="289"/>
      <c r="K1831" s="289"/>
      <c r="L1831" s="289"/>
      <c r="M1831" s="289"/>
      <c r="N1831" s="289"/>
      <c r="O1831" s="289"/>
      <c r="P1831" s="289"/>
      <c r="Q1831" s="290"/>
      <c r="R1831" s="305" t="s">
        <v>4</v>
      </c>
      <c r="S1831" s="306"/>
      <c r="T1831" s="291" t="s">
        <v>76</v>
      </c>
      <c r="U1831" s="292"/>
      <c r="V1831" s="292"/>
      <c r="W1831" s="292"/>
      <c r="X1831" s="292"/>
      <c r="Y1831" s="293"/>
    </row>
    <row r="1832" spans="1:25" ht="15" customHeight="1" x14ac:dyDescent="0.25">
      <c r="A1832" s="287" t="s">
        <v>6</v>
      </c>
      <c r="B1832" s="287"/>
      <c r="C1832" s="288" t="s">
        <v>80</v>
      </c>
      <c r="D1832" s="289"/>
      <c r="E1832" s="289"/>
      <c r="F1832" s="289"/>
      <c r="G1832" s="289"/>
      <c r="H1832" s="289"/>
      <c r="I1832" s="289"/>
      <c r="J1832" s="289"/>
      <c r="K1832" s="289"/>
      <c r="L1832" s="289"/>
      <c r="M1832" s="289"/>
      <c r="N1832" s="289"/>
      <c r="O1832" s="289"/>
      <c r="P1832" s="289"/>
      <c r="Q1832" s="290"/>
      <c r="R1832" s="307" t="s">
        <v>7</v>
      </c>
      <c r="S1832" s="308"/>
      <c r="T1832" s="291" t="s">
        <v>77</v>
      </c>
      <c r="U1832" s="292"/>
      <c r="V1832" s="292"/>
      <c r="W1832" s="292"/>
      <c r="X1832" s="292"/>
      <c r="Y1832" s="293"/>
    </row>
    <row r="1833" spans="1:25" ht="15" customHeight="1" x14ac:dyDescent="0.25">
      <c r="A1833" s="287" t="s">
        <v>9</v>
      </c>
      <c r="B1833" s="287"/>
      <c r="C1833" s="288" t="s">
        <v>174</v>
      </c>
      <c r="D1833" s="289"/>
      <c r="E1833" s="289"/>
      <c r="F1833" s="289"/>
      <c r="G1833" s="289"/>
      <c r="H1833" s="289"/>
      <c r="I1833" s="289"/>
      <c r="J1833" s="289"/>
      <c r="K1833" s="289"/>
      <c r="L1833" s="289"/>
      <c r="M1833" s="289"/>
      <c r="N1833" s="289"/>
      <c r="O1833" s="289"/>
      <c r="P1833" s="289"/>
      <c r="Q1833" s="290"/>
      <c r="R1833" s="307" t="s">
        <v>10</v>
      </c>
      <c r="S1833" s="308"/>
      <c r="T1833" s="291" t="s">
        <v>86</v>
      </c>
      <c r="U1833" s="292"/>
      <c r="V1833" s="292"/>
      <c r="W1833" s="292"/>
      <c r="X1833" s="292"/>
      <c r="Y1833" s="293"/>
    </row>
    <row r="1834" spans="1:25" ht="15" customHeight="1" x14ac:dyDescent="0.25">
      <c r="A1834" s="287" t="s">
        <v>11</v>
      </c>
      <c r="B1834" s="287"/>
      <c r="C1834" s="288" t="s">
        <v>172</v>
      </c>
      <c r="D1834" s="289"/>
      <c r="E1834" s="289"/>
      <c r="F1834" s="289"/>
      <c r="G1834" s="289"/>
      <c r="H1834" s="289"/>
      <c r="I1834" s="289"/>
      <c r="J1834" s="289"/>
      <c r="K1834" s="289"/>
      <c r="L1834" s="289"/>
      <c r="M1834" s="289"/>
      <c r="N1834" s="289"/>
      <c r="O1834" s="289"/>
      <c r="P1834" s="289"/>
      <c r="Q1834" s="290"/>
      <c r="R1834" s="3" t="s">
        <v>12</v>
      </c>
      <c r="S1834" s="4"/>
      <c r="T1834" s="291" t="s">
        <v>271</v>
      </c>
      <c r="U1834" s="292"/>
      <c r="V1834" s="292"/>
      <c r="W1834" s="292"/>
      <c r="X1834" s="292"/>
      <c r="Y1834" s="293"/>
    </row>
    <row r="1835" spans="1:25" x14ac:dyDescent="0.25">
      <c r="A1835" s="294" t="s">
        <v>13</v>
      </c>
      <c r="B1835" s="294"/>
      <c r="C1835" s="288" t="s">
        <v>173</v>
      </c>
      <c r="D1835" s="289"/>
      <c r="E1835" s="289"/>
      <c r="F1835" s="289"/>
      <c r="G1835" s="289"/>
      <c r="H1835" s="289"/>
      <c r="I1835" s="289"/>
      <c r="J1835" s="289"/>
      <c r="K1835" s="289"/>
      <c r="L1835" s="289"/>
      <c r="M1835" s="289"/>
      <c r="N1835" s="289"/>
      <c r="O1835" s="289"/>
      <c r="P1835" s="289"/>
      <c r="Q1835" s="290"/>
      <c r="R1835" s="295" t="s">
        <v>14</v>
      </c>
      <c r="S1835" s="296"/>
      <c r="T1835" s="297" t="s">
        <v>273</v>
      </c>
      <c r="U1835" s="298"/>
      <c r="V1835" s="298"/>
      <c r="W1835" s="298"/>
      <c r="X1835" s="298"/>
      <c r="Y1835" s="299"/>
    </row>
    <row r="1836" spans="1:25" x14ac:dyDescent="0.25">
      <c r="A1836" s="5"/>
      <c r="B1836" s="5"/>
      <c r="C1836" s="5"/>
      <c r="D1836" s="5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  <c r="S1836" s="5"/>
      <c r="T1836" s="5"/>
      <c r="U1836" s="5"/>
      <c r="V1836" s="5"/>
      <c r="W1836" s="5"/>
      <c r="X1836" s="5"/>
      <c r="Y1836" s="5"/>
    </row>
    <row r="1837" spans="1:25" ht="21" customHeight="1" x14ac:dyDescent="0.25">
      <c r="A1837" s="264" t="s">
        <v>15</v>
      </c>
      <c r="B1837" s="261" t="s">
        <v>16</v>
      </c>
      <c r="C1837" s="263"/>
      <c r="D1837" s="278" t="s">
        <v>17</v>
      </c>
      <c r="E1837" s="280" t="s">
        <v>18</v>
      </c>
      <c r="F1837" s="300" t="s">
        <v>19</v>
      </c>
      <c r="G1837" s="278" t="s">
        <v>20</v>
      </c>
      <c r="H1837" s="280" t="s">
        <v>21</v>
      </c>
      <c r="I1837" s="280" t="s">
        <v>22</v>
      </c>
      <c r="J1837" s="280"/>
      <c r="K1837" s="261" t="s">
        <v>23</v>
      </c>
      <c r="L1837" s="262"/>
      <c r="M1837" s="262"/>
      <c r="N1837" s="262"/>
      <c r="O1837" s="262"/>
      <c r="P1837" s="263"/>
      <c r="Q1837" s="284" t="s">
        <v>24</v>
      </c>
      <c r="R1837" s="284"/>
      <c r="S1837" s="284" t="s">
        <v>25</v>
      </c>
      <c r="T1837" s="284"/>
      <c r="U1837" s="301" t="s">
        <v>26</v>
      </c>
      <c r="V1837" s="221" t="s">
        <v>27</v>
      </c>
      <c r="W1837" s="221" t="s">
        <v>27</v>
      </c>
      <c r="X1837" s="221" t="s">
        <v>27</v>
      </c>
      <c r="Y1837" s="303" t="s">
        <v>28</v>
      </c>
    </row>
    <row r="1838" spans="1:25" ht="24" x14ac:dyDescent="0.25">
      <c r="A1838" s="264"/>
      <c r="B1838" s="8" t="s">
        <v>29</v>
      </c>
      <c r="C1838" s="8" t="s">
        <v>30</v>
      </c>
      <c r="D1838" s="279"/>
      <c r="E1838" s="280"/>
      <c r="F1838" s="300"/>
      <c r="G1838" s="279"/>
      <c r="H1838" s="280"/>
      <c r="I1838" s="9" t="s">
        <v>31</v>
      </c>
      <c r="J1838" s="10" t="s">
        <v>32</v>
      </c>
      <c r="K1838" s="269" t="s">
        <v>33</v>
      </c>
      <c r="L1838" s="270"/>
      <c r="M1838" s="286"/>
      <c r="N1838" s="269" t="s">
        <v>34</v>
      </c>
      <c r="O1838" s="270"/>
      <c r="P1838" s="286"/>
      <c r="Q1838" s="27" t="s">
        <v>35</v>
      </c>
      <c r="R1838" s="27" t="s">
        <v>36</v>
      </c>
      <c r="S1838" s="27" t="s">
        <v>123</v>
      </c>
      <c r="T1838" s="27" t="s">
        <v>124</v>
      </c>
      <c r="U1838" s="302"/>
      <c r="V1838" s="220" t="s">
        <v>37</v>
      </c>
      <c r="W1838" s="220" t="s">
        <v>38</v>
      </c>
      <c r="X1838" s="220" t="s">
        <v>39</v>
      </c>
      <c r="Y1838" s="304"/>
    </row>
    <row r="1839" spans="1:25" ht="24" x14ac:dyDescent="0.25">
      <c r="A1839" s="11"/>
      <c r="B1839" s="8"/>
      <c r="C1839" s="8"/>
      <c r="D1839" s="12"/>
      <c r="E1839" s="8"/>
      <c r="F1839" s="13"/>
      <c r="G1839" s="12"/>
      <c r="H1839" s="8"/>
      <c r="I1839" s="9"/>
      <c r="J1839" s="10"/>
      <c r="K1839" s="8" t="s">
        <v>40</v>
      </c>
      <c r="L1839" s="8" t="s">
        <v>41</v>
      </c>
      <c r="M1839" s="8" t="s">
        <v>42</v>
      </c>
      <c r="N1839" s="8" t="s">
        <v>40</v>
      </c>
      <c r="O1839" s="8" t="s">
        <v>41</v>
      </c>
      <c r="P1839" s="8" t="s">
        <v>42</v>
      </c>
      <c r="Q1839" s="8"/>
      <c r="R1839" s="8"/>
      <c r="S1839" s="8"/>
      <c r="T1839" s="8"/>
      <c r="U1839" s="12"/>
      <c r="V1839" s="14"/>
      <c r="W1839" s="14"/>
      <c r="X1839" s="14"/>
      <c r="Y1839" s="15"/>
    </row>
    <row r="1840" spans="1:25" x14ac:dyDescent="0.25">
      <c r="A1840" s="16">
        <v>1</v>
      </c>
      <c r="B1840" s="16"/>
      <c r="C1840" s="17"/>
      <c r="D1840" s="17"/>
      <c r="E1840" s="17"/>
      <c r="F1840" s="18"/>
      <c r="G1840" s="16"/>
      <c r="H1840" s="18"/>
      <c r="I1840" s="18"/>
      <c r="J1840" s="18"/>
      <c r="K1840" s="19"/>
      <c r="L1840" s="19"/>
      <c r="M1840" s="19"/>
      <c r="N1840" s="19"/>
      <c r="O1840" s="19"/>
      <c r="P1840" s="19"/>
      <c r="Q1840" s="20"/>
      <c r="R1840" s="16"/>
      <c r="S1840" s="21"/>
      <c r="T1840" s="21"/>
      <c r="U1840" s="22"/>
      <c r="V1840" s="23">
        <f>IFERROR((J1840/I1840)*100,0)</f>
        <v>0</v>
      </c>
      <c r="W1840" s="23">
        <f>IFERROR((S1840/T1840)*100,0)</f>
        <v>0</v>
      </c>
      <c r="X1840" s="23">
        <f>IFERROR(((N1840+O1840+P1840)/(K1840+L1840+M1840))*100,0)</f>
        <v>0</v>
      </c>
      <c r="Y1840" s="24"/>
    </row>
    <row r="1841" spans="1:25" x14ac:dyDescent="0.25">
      <c r="A1841" s="16">
        <v>2</v>
      </c>
      <c r="B1841" s="16"/>
      <c r="C1841" s="17"/>
      <c r="D1841" s="17"/>
      <c r="E1841" s="17"/>
      <c r="F1841" s="18"/>
      <c r="G1841" s="16"/>
      <c r="H1841" s="18"/>
      <c r="I1841" s="18"/>
      <c r="J1841" s="18"/>
      <c r="K1841" s="19"/>
      <c r="L1841" s="19"/>
      <c r="M1841" s="19"/>
      <c r="N1841" s="19"/>
      <c r="O1841" s="19"/>
      <c r="P1841" s="19"/>
      <c r="Q1841" s="20"/>
      <c r="R1841" s="16"/>
      <c r="S1841" s="21"/>
      <c r="T1841" s="21"/>
      <c r="U1841" s="22"/>
      <c r="V1841" s="23">
        <f>IFERROR((J1841/I1841)*100,0)</f>
        <v>0</v>
      </c>
      <c r="W1841" s="23">
        <f>IFERROR((S1841/T1841)*100,0)</f>
        <v>0</v>
      </c>
      <c r="X1841" s="23">
        <f>IFERROR(((N1841+O1841+P1841)/(K1841+L1841+M1841))*100,0)</f>
        <v>0</v>
      </c>
      <c r="Y1841" s="24"/>
    </row>
    <row r="1842" spans="1:25" x14ac:dyDescent="0.25">
      <c r="A1842" s="16">
        <v>3</v>
      </c>
      <c r="B1842" s="16"/>
      <c r="C1842" s="17"/>
      <c r="D1842" s="17"/>
      <c r="E1842" s="17"/>
      <c r="F1842" s="18"/>
      <c r="G1842" s="16"/>
      <c r="H1842" s="18"/>
      <c r="I1842" s="18"/>
      <c r="J1842" s="18"/>
      <c r="K1842" s="19"/>
      <c r="L1842" s="19"/>
      <c r="M1842" s="19"/>
      <c r="N1842" s="19"/>
      <c r="O1842" s="19"/>
      <c r="P1842" s="19"/>
      <c r="Q1842" s="20"/>
      <c r="R1842" s="16"/>
      <c r="S1842" s="21"/>
      <c r="T1842" s="21"/>
      <c r="U1842" s="22"/>
      <c r="V1842" s="23">
        <f>IFERROR((J1842/I1842)*100,0)</f>
        <v>0</v>
      </c>
      <c r="W1842" s="23">
        <f>IFERROR((S1842/T1842)*100,0)</f>
        <v>0</v>
      </c>
      <c r="X1842" s="23">
        <f>IFERROR(((N1842+O1842+P1842)/(K1842+L1842+M1842))*100,0)</f>
        <v>0</v>
      </c>
      <c r="Y1842" s="24"/>
    </row>
    <row r="1843" spans="1:25" x14ac:dyDescent="0.25">
      <c r="A1843" s="25"/>
      <c r="B1843" s="25"/>
      <c r="C1843" s="26"/>
      <c r="D1843" s="8" t="s">
        <v>43</v>
      </c>
      <c r="E1843" s="8"/>
      <c r="F1843" s="27"/>
      <c r="G1843" s="25"/>
      <c r="H1843" s="27"/>
      <c r="I1843" s="27"/>
      <c r="J1843" s="27"/>
      <c r="K1843" s="28">
        <f t="shared" ref="K1843:P1843" si="200">K1840+K1841+K1842</f>
        <v>0</v>
      </c>
      <c r="L1843" s="28">
        <f t="shared" si="200"/>
        <v>0</v>
      </c>
      <c r="M1843" s="28">
        <f t="shared" si="200"/>
        <v>0</v>
      </c>
      <c r="N1843" s="28">
        <f t="shared" si="200"/>
        <v>0</v>
      </c>
      <c r="O1843" s="28">
        <f t="shared" si="200"/>
        <v>0</v>
      </c>
      <c r="P1843" s="28">
        <f t="shared" si="200"/>
        <v>0</v>
      </c>
      <c r="Q1843" s="29"/>
      <c r="R1843" s="25"/>
      <c r="S1843" s="30"/>
      <c r="T1843" s="30"/>
      <c r="U1843" s="31"/>
      <c r="V1843" s="31">
        <v>0</v>
      </c>
      <c r="W1843" s="31">
        <v>0</v>
      </c>
      <c r="X1843" s="31">
        <v>0</v>
      </c>
      <c r="Y1843" s="25"/>
    </row>
    <row r="1844" spans="1:25" x14ac:dyDescent="0.25">
      <c r="A1844" s="16">
        <v>4</v>
      </c>
      <c r="B1844" s="16"/>
      <c r="C1844" s="17"/>
      <c r="D1844" s="17"/>
      <c r="E1844" s="17"/>
      <c r="F1844" s="18"/>
      <c r="G1844" s="16"/>
      <c r="H1844" s="18"/>
      <c r="I1844" s="18"/>
      <c r="J1844" s="18"/>
      <c r="K1844" s="19"/>
      <c r="L1844" s="19"/>
      <c r="M1844" s="19"/>
      <c r="N1844" s="19"/>
      <c r="O1844" s="19"/>
      <c r="P1844" s="19"/>
      <c r="Q1844" s="20"/>
      <c r="R1844" s="16"/>
      <c r="S1844" s="21"/>
      <c r="T1844" s="21"/>
      <c r="U1844" s="22"/>
      <c r="V1844" s="23">
        <f>IFERROR((J1844/I1844)*100,0)</f>
        <v>0</v>
      </c>
      <c r="W1844" s="23">
        <f>IFERROR((S1844/T1844)*100,0)</f>
        <v>0</v>
      </c>
      <c r="X1844" s="23">
        <f>IFERROR(((N1844+O1844+P1844)/(K1844+L1844+M1844))*100,0)</f>
        <v>0</v>
      </c>
      <c r="Y1844" s="24"/>
    </row>
    <row r="1845" spans="1:25" x14ac:dyDescent="0.25">
      <c r="A1845" s="16">
        <v>5</v>
      </c>
      <c r="B1845" s="16"/>
      <c r="C1845" s="16"/>
      <c r="D1845" s="17"/>
      <c r="E1845" s="17"/>
      <c r="F1845" s="18"/>
      <c r="G1845" s="16"/>
      <c r="H1845" s="18"/>
      <c r="I1845" s="18"/>
      <c r="J1845" s="18"/>
      <c r="K1845" s="19"/>
      <c r="L1845" s="19"/>
      <c r="M1845" s="19"/>
      <c r="N1845" s="19"/>
      <c r="O1845" s="19"/>
      <c r="P1845" s="19"/>
      <c r="Q1845" s="20"/>
      <c r="R1845" s="16"/>
      <c r="S1845" s="21"/>
      <c r="T1845" s="16"/>
      <c r="U1845" s="16"/>
      <c r="V1845" s="23">
        <f>IFERROR((J1845/I1845)*100,0)</f>
        <v>0</v>
      </c>
      <c r="W1845" s="23">
        <f>IFERROR((S1845/T1845)*100,0)</f>
        <v>0</v>
      </c>
      <c r="X1845" s="23">
        <f>IFERROR(((N1845+O1845+P1845)/(K1845+L1845+M1845))*100,0)</f>
        <v>0</v>
      </c>
      <c r="Y1845" s="24"/>
    </row>
    <row r="1846" spans="1:25" x14ac:dyDescent="0.25">
      <c r="A1846" s="16">
        <v>6</v>
      </c>
      <c r="B1846" s="16"/>
      <c r="C1846" s="16"/>
      <c r="D1846" s="17"/>
      <c r="E1846" s="17"/>
      <c r="F1846" s="18"/>
      <c r="G1846" s="16"/>
      <c r="H1846" s="18"/>
      <c r="I1846" s="18"/>
      <c r="J1846" s="18"/>
      <c r="K1846" s="19"/>
      <c r="L1846" s="19"/>
      <c r="M1846" s="19"/>
      <c r="N1846" s="19"/>
      <c r="O1846" s="19"/>
      <c r="P1846" s="19"/>
      <c r="Q1846" s="32"/>
      <c r="R1846" s="33"/>
      <c r="S1846" s="34"/>
      <c r="T1846" s="34"/>
      <c r="U1846" s="35"/>
      <c r="V1846" s="23">
        <f>IFERROR((J1846/I1846)*100,0)</f>
        <v>0</v>
      </c>
      <c r="W1846" s="23">
        <f>IFERROR((S1846/T1846)*100,0)</f>
        <v>0</v>
      </c>
      <c r="X1846" s="23">
        <f>IFERROR(((N1846+O1846+P1846)/(K1846+L1846+M1846))*100,0)</f>
        <v>0</v>
      </c>
      <c r="Y1846" s="24"/>
    </row>
    <row r="1847" spans="1:25" x14ac:dyDescent="0.25">
      <c r="A1847" s="25"/>
      <c r="B1847" s="25"/>
      <c r="C1847" s="25"/>
      <c r="D1847" s="8" t="s">
        <v>43</v>
      </c>
      <c r="E1847" s="8"/>
      <c r="F1847" s="27"/>
      <c r="G1847" s="25"/>
      <c r="H1847" s="27"/>
      <c r="I1847" s="27"/>
      <c r="J1847" s="27"/>
      <c r="K1847" s="28">
        <f t="shared" ref="K1847:P1847" si="201">K1844+K1845+K1846</f>
        <v>0</v>
      </c>
      <c r="L1847" s="28">
        <f t="shared" si="201"/>
        <v>0</v>
      </c>
      <c r="M1847" s="28">
        <f t="shared" si="201"/>
        <v>0</v>
      </c>
      <c r="N1847" s="28">
        <f t="shared" si="201"/>
        <v>0</v>
      </c>
      <c r="O1847" s="28">
        <f t="shared" si="201"/>
        <v>0</v>
      </c>
      <c r="P1847" s="28">
        <f t="shared" si="201"/>
        <v>0</v>
      </c>
      <c r="Q1847" s="32"/>
      <c r="R1847" s="33"/>
      <c r="S1847" s="34"/>
      <c r="T1847" s="34"/>
      <c r="U1847" s="35"/>
      <c r="V1847" s="23">
        <f>IFERROR((J1847/I1847)*100,0)</f>
        <v>0</v>
      </c>
      <c r="W1847" s="23">
        <f>IFERROR((S1847/T1847)*100,0)</f>
        <v>0</v>
      </c>
      <c r="X1847" s="23">
        <f>IFERROR(((N1847+O1847+P1847)/(K1847+L1847+M1847))*100,0)</f>
        <v>0</v>
      </c>
      <c r="Y1847" s="24"/>
    </row>
    <row r="1848" spans="1:25" x14ac:dyDescent="0.25">
      <c r="A1848" s="259" t="s">
        <v>44</v>
      </c>
      <c r="B1848" s="259"/>
      <c r="C1848" s="259"/>
      <c r="D1848" s="259"/>
      <c r="E1848" s="259"/>
      <c r="F1848" s="259"/>
      <c r="G1848" s="259"/>
      <c r="H1848" s="259"/>
      <c r="I1848" s="36"/>
      <c r="J1848" s="36"/>
      <c r="K1848" s="37">
        <f t="shared" ref="K1848:P1848" si="202">K1843+K1847</f>
        <v>0</v>
      </c>
      <c r="L1848" s="37">
        <f t="shared" si="202"/>
        <v>0</v>
      </c>
      <c r="M1848" s="37">
        <f t="shared" si="202"/>
        <v>0</v>
      </c>
      <c r="N1848" s="37">
        <f t="shared" si="202"/>
        <v>0</v>
      </c>
      <c r="O1848" s="37">
        <f t="shared" si="202"/>
        <v>0</v>
      </c>
      <c r="P1848" s="37">
        <f t="shared" si="202"/>
        <v>0</v>
      </c>
      <c r="Q1848" s="275"/>
      <c r="R1848" s="275"/>
      <c r="S1848" s="275"/>
      <c r="T1848" s="275"/>
      <c r="U1848" s="275"/>
      <c r="V1848" s="275"/>
      <c r="W1848" s="275"/>
      <c r="X1848" s="275"/>
      <c r="Y1848" s="275"/>
    </row>
    <row r="1849" spans="1:25" x14ac:dyDescent="0.25">
      <c r="A1849" s="38"/>
      <c r="B1849" s="38"/>
      <c r="C1849" s="38"/>
      <c r="D1849" s="38"/>
      <c r="E1849" s="38"/>
      <c r="F1849" s="38"/>
      <c r="G1849" s="38"/>
      <c r="H1849" s="38"/>
      <c r="I1849" s="38"/>
      <c r="J1849" s="38"/>
      <c r="K1849" s="38"/>
      <c r="L1849" s="39"/>
      <c r="M1849" s="39"/>
    </row>
    <row r="1850" spans="1:25" x14ac:dyDescent="0.25">
      <c r="A1850" s="39"/>
      <c r="B1850" s="39"/>
      <c r="C1850" s="39"/>
      <c r="D1850" s="39"/>
      <c r="E1850" s="39"/>
      <c r="F1850" s="39"/>
      <c r="G1850" s="39"/>
      <c r="H1850" s="39"/>
      <c r="I1850" s="39"/>
      <c r="J1850" s="39"/>
      <c r="K1850" s="39"/>
      <c r="L1850" s="39"/>
      <c r="M1850" s="39"/>
      <c r="N1850" s="39"/>
      <c r="O1850" s="39"/>
      <c r="P1850" s="39"/>
    </row>
    <row r="1851" spans="1:25" x14ac:dyDescent="0.25">
      <c r="A1851" s="276" t="s">
        <v>45</v>
      </c>
      <c r="B1851" s="276"/>
      <c r="C1851" s="276"/>
      <c r="D1851" s="276"/>
      <c r="E1851" s="276"/>
      <c r="F1851" s="276"/>
      <c r="G1851" s="276"/>
      <c r="H1851" s="276"/>
      <c r="I1851" s="276"/>
      <c r="J1851" s="276"/>
      <c r="K1851" s="276"/>
      <c r="L1851" s="276"/>
      <c r="M1851" s="276"/>
      <c r="N1851" s="276"/>
      <c r="O1851" s="276"/>
      <c r="P1851" s="276"/>
      <c r="Q1851" s="276"/>
      <c r="R1851" s="276"/>
      <c r="S1851" s="276"/>
      <c r="T1851" s="276"/>
      <c r="U1851" s="276"/>
      <c r="V1851" s="276"/>
      <c r="W1851" s="276"/>
      <c r="X1851" s="276"/>
      <c r="Y1851" s="276"/>
    </row>
    <row r="1852" spans="1:25" x14ac:dyDescent="0.25">
      <c r="A1852" s="277"/>
      <c r="B1852" s="277"/>
      <c r="C1852" s="277"/>
      <c r="D1852" s="277"/>
      <c r="E1852" s="277"/>
      <c r="F1852" s="277"/>
      <c r="G1852" s="277"/>
      <c r="H1852" s="277"/>
      <c r="I1852" s="277"/>
      <c r="J1852" s="277"/>
      <c r="K1852" s="277"/>
      <c r="L1852" s="277"/>
      <c r="M1852" s="277"/>
      <c r="N1852" s="277"/>
      <c r="O1852" s="277"/>
      <c r="P1852" s="277"/>
      <c r="Q1852" s="277"/>
      <c r="R1852" s="277"/>
      <c r="S1852" s="277"/>
      <c r="T1852" s="277"/>
      <c r="U1852" s="277"/>
      <c r="V1852" s="277"/>
      <c r="W1852" s="277"/>
      <c r="X1852" s="277"/>
      <c r="Y1852" s="277"/>
    </row>
    <row r="1853" spans="1:25" ht="21" customHeight="1" x14ac:dyDescent="0.25">
      <c r="A1853" s="264" t="s">
        <v>15</v>
      </c>
      <c r="B1853" s="278" t="s">
        <v>46</v>
      </c>
      <c r="C1853" s="264" t="s">
        <v>47</v>
      </c>
      <c r="D1853" s="264"/>
      <c r="E1853" s="280" t="s">
        <v>18</v>
      </c>
      <c r="F1853" s="278" t="s">
        <v>20</v>
      </c>
      <c r="G1853" s="280" t="s">
        <v>48</v>
      </c>
      <c r="H1853" s="280" t="s">
        <v>22</v>
      </c>
      <c r="I1853" s="280"/>
      <c r="J1853" s="261" t="s">
        <v>23</v>
      </c>
      <c r="K1853" s="262"/>
      <c r="L1853" s="262"/>
      <c r="M1853" s="262"/>
      <c r="N1853" s="262"/>
      <c r="O1853" s="263"/>
      <c r="P1853" s="281" t="s">
        <v>49</v>
      </c>
      <c r="Q1853" s="282"/>
      <c r="R1853" s="283" t="s">
        <v>50</v>
      </c>
      <c r="S1853" s="283"/>
      <c r="T1853" s="284" t="s">
        <v>26</v>
      </c>
      <c r="U1853" s="221" t="s">
        <v>27</v>
      </c>
      <c r="V1853" s="221" t="s">
        <v>27</v>
      </c>
      <c r="W1853" s="221" t="s">
        <v>27</v>
      </c>
      <c r="X1853" s="285" t="s">
        <v>28</v>
      </c>
      <c r="Y1853" s="40"/>
    </row>
    <row r="1854" spans="1:25" ht="36" x14ac:dyDescent="0.25">
      <c r="A1854" s="264"/>
      <c r="B1854" s="279"/>
      <c r="C1854" s="264"/>
      <c r="D1854" s="264"/>
      <c r="E1854" s="280"/>
      <c r="F1854" s="279"/>
      <c r="G1854" s="280"/>
      <c r="H1854" s="9" t="s">
        <v>31</v>
      </c>
      <c r="I1854" s="10" t="s">
        <v>32</v>
      </c>
      <c r="J1854" s="269" t="s">
        <v>51</v>
      </c>
      <c r="K1854" s="270"/>
      <c r="L1854" s="286"/>
      <c r="M1854" s="269" t="s">
        <v>34</v>
      </c>
      <c r="N1854" s="270"/>
      <c r="O1854" s="286"/>
      <c r="P1854" s="27" t="s">
        <v>35</v>
      </c>
      <c r="Q1854" s="27" t="s">
        <v>36</v>
      </c>
      <c r="R1854" s="27" t="s">
        <v>123</v>
      </c>
      <c r="S1854" s="27" t="s">
        <v>124</v>
      </c>
      <c r="T1854" s="284"/>
      <c r="U1854" s="220" t="s">
        <v>37</v>
      </c>
      <c r="V1854" s="220" t="s">
        <v>38</v>
      </c>
      <c r="W1854" s="220" t="s">
        <v>39</v>
      </c>
      <c r="X1854" s="285"/>
      <c r="Y1854" s="40"/>
    </row>
    <row r="1855" spans="1:25" ht="24" x14ac:dyDescent="0.25">
      <c r="A1855" s="11"/>
      <c r="B1855" s="12"/>
      <c r="C1855" s="71"/>
      <c r="D1855" s="72"/>
      <c r="E1855" s="73"/>
      <c r="F1855" s="74"/>
      <c r="G1855" s="73"/>
      <c r="H1855" s="41"/>
      <c r="I1855" s="10"/>
      <c r="J1855" s="8" t="s">
        <v>40</v>
      </c>
      <c r="K1855" s="8" t="s">
        <v>41</v>
      </c>
      <c r="L1855" s="8" t="s">
        <v>42</v>
      </c>
      <c r="M1855" s="8" t="s">
        <v>40</v>
      </c>
      <c r="N1855" s="8" t="s">
        <v>41</v>
      </c>
      <c r="O1855" s="8" t="s">
        <v>42</v>
      </c>
      <c r="P1855" s="27"/>
      <c r="Q1855" s="27"/>
      <c r="R1855" s="27"/>
      <c r="S1855" s="27"/>
      <c r="T1855" s="27"/>
      <c r="U1855" s="223"/>
      <c r="V1855" s="223"/>
      <c r="W1855" s="223"/>
      <c r="X1855" s="26"/>
      <c r="Y1855" s="40"/>
    </row>
    <row r="1856" spans="1:25" ht="51" customHeight="1" x14ac:dyDescent="0.25">
      <c r="A1856" s="16">
        <v>1</v>
      </c>
      <c r="B1856" s="42" t="s">
        <v>75</v>
      </c>
      <c r="C1856" s="247" t="s">
        <v>88</v>
      </c>
      <c r="D1856" s="247"/>
      <c r="E1856" s="18" t="s">
        <v>140</v>
      </c>
      <c r="F1856" s="16" t="s">
        <v>54</v>
      </c>
      <c r="G1856" s="16" t="s">
        <v>54</v>
      </c>
      <c r="H1856" s="18">
        <v>7</v>
      </c>
      <c r="I1856" s="18">
        <v>7</v>
      </c>
      <c r="J1856" s="19">
        <v>29277.15</v>
      </c>
      <c r="K1856" s="19"/>
      <c r="L1856" s="19"/>
      <c r="M1856" s="19">
        <v>29277.15</v>
      </c>
      <c r="N1856" s="19"/>
      <c r="O1856" s="20"/>
      <c r="P1856" s="23">
        <f t="shared" ref="P1856" si="203">IFERROR((I1856/H1856)*100,0)</f>
        <v>100</v>
      </c>
      <c r="Q1856" s="23">
        <f t="shared" ref="Q1856" si="204">IFERROR((M1856/J1856)*100,0)</f>
        <v>100</v>
      </c>
      <c r="R1856" s="21">
        <v>44470</v>
      </c>
      <c r="S1856" s="21">
        <v>44561</v>
      </c>
      <c r="T1856" s="22" t="s">
        <v>141</v>
      </c>
      <c r="U1856" s="23">
        <f t="shared" ref="U1856" si="205">IFERROR((I1856/H1856)*100,0)</f>
        <v>100</v>
      </c>
      <c r="V1856" s="23">
        <f t="shared" ref="V1856" si="206">IFERROR((Q1856/P1856)*100,0)</f>
        <v>100</v>
      </c>
      <c r="W1856" s="23">
        <f t="shared" ref="W1856" si="207">IFERROR((M1856/J1856)*100,0)</f>
        <v>100</v>
      </c>
      <c r="X1856" s="24"/>
      <c r="Y1856" s="40"/>
    </row>
    <row r="1857" spans="1:25" ht="49.5" customHeight="1" x14ac:dyDescent="0.25">
      <c r="A1857" s="16">
        <v>2</v>
      </c>
      <c r="B1857" s="42" t="s">
        <v>75</v>
      </c>
      <c r="C1857" s="247" t="s">
        <v>241</v>
      </c>
      <c r="D1857" s="247"/>
      <c r="E1857" s="18" t="s">
        <v>242</v>
      </c>
      <c r="F1857" s="16" t="s">
        <v>54</v>
      </c>
      <c r="G1857" s="16" t="s">
        <v>54</v>
      </c>
      <c r="H1857" s="44">
        <v>210</v>
      </c>
      <c r="I1857" s="44">
        <v>210</v>
      </c>
      <c r="J1857" s="19">
        <v>29277.15</v>
      </c>
      <c r="K1857" s="19"/>
      <c r="L1857" s="19"/>
      <c r="M1857" s="19">
        <v>29277.15</v>
      </c>
      <c r="N1857" s="20"/>
      <c r="O1857" s="20"/>
      <c r="P1857" s="23">
        <f t="shared" ref="P1857" si="208">IFERROR((I1857/H1857)*100,0)</f>
        <v>100</v>
      </c>
      <c r="Q1857" s="23">
        <f t="shared" ref="Q1857" si="209">IFERROR((M1857/J1857)*100,0)</f>
        <v>100</v>
      </c>
      <c r="R1857" s="21">
        <v>44470</v>
      </c>
      <c r="S1857" s="21">
        <v>44561</v>
      </c>
      <c r="T1857" s="22" t="s">
        <v>141</v>
      </c>
      <c r="U1857" s="23">
        <f t="shared" ref="U1857" si="210">IFERROR((I1857/H1857)*100,0)</f>
        <v>100</v>
      </c>
      <c r="V1857" s="23">
        <f t="shared" ref="V1857" si="211">IFERROR((Q1857/P1857)*100,0)</f>
        <v>100</v>
      </c>
      <c r="W1857" s="23">
        <f t="shared" ref="W1857" si="212">IFERROR((M1857/J1857)*100,0)</f>
        <v>100</v>
      </c>
      <c r="X1857" s="24"/>
      <c r="Y1857" s="40"/>
    </row>
    <row r="1858" spans="1:25" ht="16.5" customHeight="1" x14ac:dyDescent="0.25">
      <c r="A1858" s="16"/>
      <c r="B1858" s="42"/>
      <c r="C1858" s="336"/>
      <c r="D1858" s="336"/>
      <c r="E1858" s="80"/>
      <c r="F1858" s="16"/>
      <c r="G1858" s="16"/>
      <c r="H1858" s="79"/>
      <c r="I1858" s="81"/>
      <c r="J1858" s="19"/>
      <c r="K1858" s="19"/>
      <c r="L1858" s="19"/>
      <c r="M1858" s="19"/>
      <c r="N1858" s="20"/>
      <c r="O1858" s="20"/>
      <c r="P1858" s="20"/>
      <c r="Q1858" s="16"/>
      <c r="R1858" s="21"/>
      <c r="S1858" s="21"/>
      <c r="T1858" s="22"/>
      <c r="U1858" s="23"/>
      <c r="V1858" s="23"/>
      <c r="W1858" s="23"/>
      <c r="X1858" s="24"/>
      <c r="Y1858" s="40"/>
    </row>
    <row r="1859" spans="1:25" x14ac:dyDescent="0.25">
      <c r="A1859" s="259" t="s">
        <v>44</v>
      </c>
      <c r="B1859" s="259"/>
      <c r="C1859" s="260"/>
      <c r="D1859" s="260"/>
      <c r="E1859" s="48"/>
      <c r="F1859" s="76"/>
      <c r="G1859" s="48"/>
      <c r="H1859" s="48"/>
      <c r="I1859" s="46"/>
      <c r="J1859" s="28">
        <f>J1858+J1857+J1856</f>
        <v>58554.3</v>
      </c>
      <c r="K1859" s="28"/>
      <c r="L1859" s="28"/>
      <c r="M1859" s="28">
        <f>M1858+M1857+M1856</f>
        <v>58554.3</v>
      </c>
      <c r="N1859" s="49"/>
      <c r="O1859" s="49"/>
      <c r="P1859" s="49"/>
      <c r="Q1859" s="49"/>
      <c r="R1859" s="49"/>
      <c r="S1859" s="49"/>
      <c r="T1859" s="49"/>
      <c r="U1859" s="49"/>
      <c r="V1859" s="49"/>
      <c r="W1859" s="49"/>
      <c r="X1859" s="49"/>
      <c r="Y1859" s="40"/>
    </row>
    <row r="1860" spans="1:25" x14ac:dyDescent="0.25">
      <c r="B1860" s="50"/>
      <c r="U1860" s="51"/>
      <c r="V1860" s="51"/>
      <c r="W1860" s="51"/>
      <c r="X1860" s="51"/>
      <c r="Y1860" s="52"/>
    </row>
    <row r="1861" spans="1:25" x14ac:dyDescent="0.25">
      <c r="B1861" s="84"/>
      <c r="U1861" s="51"/>
      <c r="V1861" s="51"/>
      <c r="W1861" s="51"/>
      <c r="X1861" s="51"/>
      <c r="Y1861" s="52"/>
    </row>
    <row r="1862" spans="1:25" ht="16.5" x14ac:dyDescent="0.3">
      <c r="A1862" s="53"/>
      <c r="B1862" s="84"/>
      <c r="D1862" s="261" t="s">
        <v>55</v>
      </c>
      <c r="E1862" s="262"/>
      <c r="F1862" s="262"/>
      <c r="G1862" s="262"/>
      <c r="H1862" s="262"/>
      <c r="I1862" s="262"/>
      <c r="J1862" s="262"/>
      <c r="K1862" s="262"/>
      <c r="L1862" s="262"/>
      <c r="M1862" s="262"/>
      <c r="N1862" s="262"/>
      <c r="O1862" s="262"/>
      <c r="P1862" s="262"/>
      <c r="Q1862" s="262"/>
      <c r="R1862" s="262"/>
      <c r="S1862" s="262"/>
      <c r="T1862" s="263"/>
    </row>
    <row r="1863" spans="1:25" ht="16.5" x14ac:dyDescent="0.3">
      <c r="A1863" s="53"/>
      <c r="B1863" s="84"/>
      <c r="D1863" s="264" t="s">
        <v>56</v>
      </c>
      <c r="E1863" s="264" t="s">
        <v>57</v>
      </c>
      <c r="F1863" s="264"/>
      <c r="G1863" s="264"/>
      <c r="H1863" s="261"/>
      <c r="I1863" s="265" t="s">
        <v>58</v>
      </c>
      <c r="J1863" s="262"/>
      <c r="K1863" s="266"/>
      <c r="L1863" s="265" t="s">
        <v>59</v>
      </c>
      <c r="M1863" s="262"/>
      <c r="N1863" s="262"/>
      <c r="O1863" s="267" t="s">
        <v>60</v>
      </c>
      <c r="P1863" s="267"/>
      <c r="Q1863" s="267"/>
      <c r="R1863" s="267"/>
      <c r="S1863" s="267"/>
      <c r="T1863" s="268"/>
    </row>
    <row r="1864" spans="1:25" x14ac:dyDescent="0.25">
      <c r="B1864" s="84"/>
      <c r="D1864" s="264"/>
      <c r="E1864" s="264" t="s">
        <v>61</v>
      </c>
      <c r="F1864" s="264"/>
      <c r="G1864" s="269" t="s">
        <v>62</v>
      </c>
      <c r="H1864" s="270"/>
      <c r="I1864" s="54" t="s">
        <v>61</v>
      </c>
      <c r="J1864" s="269" t="s">
        <v>62</v>
      </c>
      <c r="K1864" s="271"/>
      <c r="L1864" s="54" t="s">
        <v>61</v>
      </c>
      <c r="M1864" s="269" t="s">
        <v>62</v>
      </c>
      <c r="N1864" s="271"/>
      <c r="O1864" s="272" t="s">
        <v>16</v>
      </c>
      <c r="P1864" s="272"/>
      <c r="Q1864" s="272"/>
      <c r="R1864" s="55" t="s">
        <v>61</v>
      </c>
      <c r="S1864" s="273" t="s">
        <v>62</v>
      </c>
      <c r="T1864" s="273"/>
    </row>
    <row r="1865" spans="1:25" x14ac:dyDescent="0.25">
      <c r="B1865" s="84"/>
      <c r="D1865" s="56" t="s">
        <v>63</v>
      </c>
      <c r="E1865" s="228">
        <f t="shared" ref="E1865:E1874" si="213">COUNTIFS(G1840:G1843,"O",B1840:B1843,"AGUA Y SANEAMIENTO")</f>
        <v>0</v>
      </c>
      <c r="F1865" s="229"/>
      <c r="G1865" s="230">
        <f t="shared" ref="G1865:G1870" si="214">SUMIFS(N1833:N1840,G1833:G1840,"O",B1833:B1840,"AGUA Y SANEAMIENTO")</f>
        <v>0</v>
      </c>
      <c r="H1865" s="231"/>
      <c r="I1865" s="57">
        <f>COUNTIFS(G1831:G1834,"A",B1831:B1834,"AGUA Y SANEAMIENTO")</f>
        <v>0</v>
      </c>
      <c r="J1865" s="230">
        <f t="shared" ref="J1865:J1870" si="215">SUMIFS(N1833:N1840,G1833:G1840,"A",B1833:B1840,"AGUA Y SANEAMIENTO")</f>
        <v>0</v>
      </c>
      <c r="K1865" s="232"/>
      <c r="L1865" s="57">
        <f>COUNTIFS(G1831:G1834,"AC",B1831:B1834,"AGUA Y SANEAMIENTO")</f>
        <v>0</v>
      </c>
      <c r="M1865" s="230">
        <f>SUMIFS(N1834:N1841,G1834:G1841,"AC",B1834:B1841,"AGUA Y SANEAMIENTO")</f>
        <v>0</v>
      </c>
      <c r="N1865" s="232"/>
      <c r="O1865" s="246" t="s">
        <v>64</v>
      </c>
      <c r="P1865" s="247"/>
      <c r="Q1865" s="247"/>
      <c r="R1865" s="248">
        <f>COUNTIF(B1854:B1862,"FGP")</f>
        <v>2</v>
      </c>
      <c r="S1865" s="250">
        <f>SUMIF(B1854:B1862,"FGP",M1854:M1862)</f>
        <v>58554.3</v>
      </c>
      <c r="T1865" s="251"/>
    </row>
    <row r="1866" spans="1:25" x14ac:dyDescent="0.25">
      <c r="B1866" s="84"/>
      <c r="D1866" s="56" t="s">
        <v>65</v>
      </c>
      <c r="E1866" s="228">
        <f t="shared" si="213"/>
        <v>0</v>
      </c>
      <c r="F1866" s="229"/>
      <c r="G1866" s="230">
        <f t="shared" si="214"/>
        <v>0</v>
      </c>
      <c r="H1866" s="231"/>
      <c r="I1866" s="57">
        <f>COUNTIFS(G1831:G1834,"A",B1831:B1834,"EDUCACIÓN")</f>
        <v>0</v>
      </c>
      <c r="J1866" s="230">
        <f t="shared" si="215"/>
        <v>0</v>
      </c>
      <c r="K1866" s="232"/>
      <c r="L1866" s="57">
        <f>COUNTIFS(G1831:G1834,"AC",B1831:B1834,"EDUCACIÓN")</f>
        <v>0</v>
      </c>
      <c r="M1866" s="230">
        <f>SUMIFS(N1671:N1832,G1671:G1832,"AC",B1671:B1832,"AGUA Y SANEAMIENTO")</f>
        <v>0</v>
      </c>
      <c r="N1866" s="232"/>
      <c r="O1866" s="246"/>
      <c r="P1866" s="247"/>
      <c r="Q1866" s="247"/>
      <c r="R1866" s="274"/>
      <c r="S1866" s="254"/>
      <c r="T1866" s="255"/>
    </row>
    <row r="1867" spans="1:25" x14ac:dyDescent="0.25">
      <c r="D1867" s="58" t="s">
        <v>66</v>
      </c>
      <c r="E1867" s="228">
        <f t="shared" si="213"/>
        <v>0</v>
      </c>
      <c r="F1867" s="229"/>
      <c r="G1867" s="230">
        <f t="shared" si="214"/>
        <v>0</v>
      </c>
      <c r="H1867" s="231"/>
      <c r="I1867" s="57">
        <f>COUNTIFS(G1831:G1834,"A",B1831:B1834,"OTROS PROYECTOS")</f>
        <v>0</v>
      </c>
      <c r="J1867" s="230">
        <f t="shared" si="215"/>
        <v>0</v>
      </c>
      <c r="K1867" s="232"/>
      <c r="L1867" s="57">
        <f>COUNTIFS(G1831:G1834,"AC",B1831:B1834,"OTROS PROYECTOS")</f>
        <v>0</v>
      </c>
      <c r="M1867" s="230">
        <f>SUMIFS(N1671:N1833,G1671:G1833,"AC",B1671:B1833,"AGUA Y SANEAMIENTO")</f>
        <v>0</v>
      </c>
      <c r="N1867" s="232"/>
      <c r="O1867" s="246" t="s">
        <v>67</v>
      </c>
      <c r="P1867" s="247"/>
      <c r="Q1867" s="247"/>
      <c r="R1867" s="248">
        <f>COUNTIF(B1854:B1862,"FORTAMUN")</f>
        <v>0</v>
      </c>
      <c r="S1867" s="250">
        <f>SUMIF(B1854:B1862,"FORTAMUN",N1854:N1862)</f>
        <v>0</v>
      </c>
      <c r="T1867" s="251"/>
    </row>
    <row r="1868" spans="1:25" x14ac:dyDescent="0.25">
      <c r="D1868" s="58" t="s">
        <v>68</v>
      </c>
      <c r="E1868" s="228">
        <f t="shared" si="213"/>
        <v>0</v>
      </c>
      <c r="F1868" s="229"/>
      <c r="G1868" s="230">
        <f t="shared" si="214"/>
        <v>0</v>
      </c>
      <c r="H1868" s="231"/>
      <c r="I1868" s="57">
        <f>COUNTIFS(G1831:G1834,"A",B1831:B1834,"SALUD")</f>
        <v>0</v>
      </c>
      <c r="J1868" s="230">
        <f t="shared" si="215"/>
        <v>0</v>
      </c>
      <c r="K1868" s="232"/>
      <c r="L1868" s="57">
        <f>COUNTIFS(G1831:G1834,"AC",B1831:B1834,"SALUD")</f>
        <v>0</v>
      </c>
      <c r="M1868" s="230">
        <f>SUMIFS(N1671:N1834,G1671:G1834,"AC",B1671:B1834,"AGUA Y SANEAMIENTO")</f>
        <v>0</v>
      </c>
      <c r="N1868" s="232"/>
      <c r="O1868" s="246"/>
      <c r="P1868" s="247"/>
      <c r="Q1868" s="247"/>
      <c r="R1868" s="249"/>
      <c r="S1868" s="252"/>
      <c r="T1868" s="253"/>
    </row>
    <row r="1869" spans="1:25" x14ac:dyDescent="0.25">
      <c r="D1869" s="58" t="s">
        <v>69</v>
      </c>
      <c r="E1869" s="228">
        <f t="shared" si="213"/>
        <v>0</v>
      </c>
      <c r="F1869" s="229"/>
      <c r="G1869" s="230">
        <f t="shared" si="214"/>
        <v>0</v>
      </c>
      <c r="H1869" s="231"/>
      <c r="I1869" s="57">
        <f>COUNTIFS(G1831:G1834,"A",B1831:B1834,"URBANIZACIÓN")</f>
        <v>0</v>
      </c>
      <c r="J1869" s="230">
        <f t="shared" si="215"/>
        <v>0</v>
      </c>
      <c r="K1869" s="232"/>
      <c r="L1869" s="57">
        <f>COUNTIFS(G1831:G1834,"AC",B1831:B1834,"URBANIZACIÓN")</f>
        <v>0</v>
      </c>
      <c r="M1869" s="230">
        <f>SUMIFS(N1830:N1835,G1830:G1835,"AC",B1830:B1835,"AGUA Y SANEAMIENTO")</f>
        <v>0</v>
      </c>
      <c r="N1869" s="232"/>
      <c r="O1869" s="246"/>
      <c r="P1869" s="247"/>
      <c r="Q1869" s="247"/>
      <c r="R1869" s="249"/>
      <c r="S1869" s="254"/>
      <c r="T1869" s="255"/>
    </row>
    <row r="1870" spans="1:25" x14ac:dyDescent="0.25">
      <c r="D1870" s="58" t="s">
        <v>70</v>
      </c>
      <c r="E1870" s="228">
        <f t="shared" si="213"/>
        <v>0</v>
      </c>
      <c r="F1870" s="229"/>
      <c r="G1870" s="230">
        <f t="shared" si="214"/>
        <v>0</v>
      </c>
      <c r="H1870" s="231"/>
      <c r="I1870" s="57">
        <f>COUNTIFS(G1831:G1834,"A",B1831:B1834,"VIVIENDA")</f>
        <v>0</v>
      </c>
      <c r="J1870" s="230">
        <f t="shared" si="215"/>
        <v>0</v>
      </c>
      <c r="K1870" s="232"/>
      <c r="L1870" s="57">
        <f>COUNTIFS(G1831:G1834,"AC",B1831:B1834,"VIVIENDA")</f>
        <v>0</v>
      </c>
      <c r="M1870" s="230">
        <f>SUMIFS(N1830:N1840,G1830:G1840,"AC",B1830:B1840,"AGUA Y SANEAMIENTO")</f>
        <v>0</v>
      </c>
      <c r="N1870" s="232"/>
      <c r="O1870" s="243"/>
      <c r="P1870" s="244"/>
      <c r="Q1870" s="229"/>
      <c r="R1870" s="59"/>
      <c r="S1870" s="245"/>
      <c r="T1870" s="245"/>
    </row>
    <row r="1871" spans="1:25" x14ac:dyDescent="0.25">
      <c r="D1871" s="60" t="s">
        <v>71</v>
      </c>
      <c r="E1871" s="228">
        <f t="shared" si="213"/>
        <v>0</v>
      </c>
      <c r="F1871" s="229"/>
      <c r="G1871" s="230">
        <f>SUMIFS(N1840:N1846,G1840:G1846,"O",B1840:B1846,"AGUA Y SANEAMIENTO")</f>
        <v>0</v>
      </c>
      <c r="H1871" s="231"/>
      <c r="I1871" s="57">
        <f>COUNTIFS(G1831:G1834,"A",B1831:B1834,"PRODIM")</f>
        <v>0</v>
      </c>
      <c r="J1871" s="230">
        <f>SUMIFS(N1840:N1846,G1840:G1846,"A",B1840:B1846,"AGUA Y SANEAMIENTO")</f>
        <v>0</v>
      </c>
      <c r="K1871" s="232"/>
      <c r="L1871" s="57">
        <f>COUNTIFS(G1831:G1834,"AC",B1831:B1834,"PRODIM")</f>
        <v>0</v>
      </c>
      <c r="M1871" s="230">
        <f>SUMIFS(N1831:N1841,G1831:G1841,"AC",B1831:B1841,"AGUA Y SANEAMIENTO")</f>
        <v>0</v>
      </c>
      <c r="N1871" s="232"/>
      <c r="O1871" s="243"/>
      <c r="P1871" s="244"/>
      <c r="Q1871" s="229"/>
      <c r="R1871" s="59"/>
      <c r="S1871" s="245"/>
      <c r="T1871" s="245"/>
    </row>
    <row r="1872" spans="1:25" x14ac:dyDescent="0.25">
      <c r="D1872" s="60" t="s">
        <v>72</v>
      </c>
      <c r="E1872" s="228">
        <f t="shared" si="213"/>
        <v>0</v>
      </c>
      <c r="F1872" s="229"/>
      <c r="G1872" s="230">
        <f>SUMIFS(N1841:N1847,G1841:G1847,"O",B1841:B1847,"AGUA Y SANEAMIENTO")</f>
        <v>0</v>
      </c>
      <c r="H1872" s="231"/>
      <c r="I1872" s="57">
        <f>COUNTIFS(G1831:G1834,"A",B1831:B1834,"GASTOS INDIRECTOS")</f>
        <v>0</v>
      </c>
      <c r="J1872" s="230">
        <f>SUMIFS(N1841:N1847,G1841:G1847,"A",B1841:B1847,"AGUA Y SANEAMIENTO")</f>
        <v>0</v>
      </c>
      <c r="K1872" s="232"/>
      <c r="L1872" s="57">
        <f>COUNTIFS(G1831:G1834,"AC",B1831:B1834,"GASTOS INDIRECTOS")</f>
        <v>0</v>
      </c>
      <c r="M1872" s="230">
        <f>SUMIFS(N1832:N1842,G1832:G1842,"AC",B1832:B1842,"AGUA Y SANEAMIENTO")</f>
        <v>0</v>
      </c>
      <c r="N1872" s="232"/>
      <c r="O1872" s="243"/>
      <c r="P1872" s="244"/>
      <c r="Q1872" s="229"/>
      <c r="R1872" s="59"/>
      <c r="S1872" s="245"/>
      <c r="T1872" s="245"/>
    </row>
    <row r="1873" spans="2:25" ht="24" x14ac:dyDescent="0.25">
      <c r="D1873" s="61" t="s">
        <v>64</v>
      </c>
      <c r="E1873" s="228">
        <f t="shared" si="213"/>
        <v>0</v>
      </c>
      <c r="F1873" s="229"/>
      <c r="G1873" s="230">
        <f>SUMIFS(N1842:N1848,G1842:G1848,"O",B1842:B1848,"AGUA Y SANEAMIENTO")</f>
        <v>0</v>
      </c>
      <c r="H1873" s="231"/>
      <c r="I1873" s="57">
        <f>COUNTIFS(G1831:G1834,"A",B1831:B1834,"FGP")</f>
        <v>0</v>
      </c>
      <c r="J1873" s="230">
        <f>SUMIFS(N1842:N1848,G1842:G1848,"A",B1842:B1848,"AGUA Y SANEAMIENTO")</f>
        <v>0</v>
      </c>
      <c r="K1873" s="232"/>
      <c r="L1873" s="57">
        <f>COUNTIFS(G1831:G1834,"AC",B1831:B1834,"FGP")</f>
        <v>0</v>
      </c>
      <c r="M1873" s="230"/>
      <c r="N1873" s="232"/>
      <c r="O1873" s="243"/>
      <c r="P1873" s="244"/>
      <c r="Q1873" s="229"/>
      <c r="R1873" s="59"/>
      <c r="S1873" s="245"/>
      <c r="T1873" s="245"/>
    </row>
    <row r="1874" spans="2:25" ht="24.75" thickBot="1" x14ac:dyDescent="0.3">
      <c r="D1874" s="62" t="s">
        <v>67</v>
      </c>
      <c r="E1874" s="228">
        <f t="shared" si="213"/>
        <v>0</v>
      </c>
      <c r="F1874" s="229"/>
      <c r="G1874" s="230">
        <f>SUMIFS(N1843:N1849,G1843:G1849,"O",B1843:B1849,"AGUA Y SANEAMIENTO")</f>
        <v>0</v>
      </c>
      <c r="H1874" s="231"/>
      <c r="I1874" s="63">
        <f>COUNTIFS(G1831:G1834,"A",B1831:B1834,"FORTAMUN")</f>
        <v>0</v>
      </c>
      <c r="J1874" s="230">
        <f>SUMIFS(N1843:N1849,G1843:G1849,"A",B1843:B1849,"AGUA Y SANEAMIENTO")</f>
        <v>0</v>
      </c>
      <c r="K1874" s="232"/>
      <c r="L1874" s="63">
        <f>COUNTIFS(G1831:G1834,"AC",B1831:B1834,"FORTAMUN")</f>
        <v>0</v>
      </c>
      <c r="M1874" s="230">
        <f>SUMIFS(N1834:N1844,G1834:G1844,"AC",B1834:B1844,"AGUA Y SANEAMIENTO")</f>
        <v>0</v>
      </c>
      <c r="N1874" s="232"/>
      <c r="O1874" s="233"/>
      <c r="P1874" s="234"/>
      <c r="Q1874" s="235"/>
      <c r="R1874" s="64"/>
      <c r="S1874" s="236"/>
      <c r="T1874" s="236"/>
    </row>
    <row r="1875" spans="2:25" ht="15.75" thickBot="1" x14ac:dyDescent="0.3">
      <c r="D1875" s="65" t="s">
        <v>73</v>
      </c>
      <c r="E1875" s="237">
        <f>SUBTOTAL(9,E1865:F1874)</f>
        <v>0</v>
      </c>
      <c r="F1875" s="238"/>
      <c r="G1875" s="239">
        <f>SUBTOTAL(9,G1865:H1874)</f>
        <v>0</v>
      </c>
      <c r="H1875" s="240"/>
      <c r="I1875" s="66">
        <f>SUBTOTAL(9,I1865:I1874)</f>
        <v>0</v>
      </c>
      <c r="J1875" s="239">
        <f>SUBTOTAL(9,J1865:K1874)</f>
        <v>0</v>
      </c>
      <c r="K1875" s="240"/>
      <c r="L1875" s="67">
        <f>SUBTOTAL(9,L1865:L1874)</f>
        <v>0</v>
      </c>
      <c r="M1875" s="239">
        <f>SUBTOTAL(9,M1865:N1874)</f>
        <v>0</v>
      </c>
      <c r="N1875" s="240"/>
      <c r="O1875" s="67"/>
      <c r="P1875" s="68"/>
      <c r="Q1875" s="69"/>
      <c r="R1875" s="70">
        <f>SUBTOTAL(9,R1865:R1874)</f>
        <v>2</v>
      </c>
      <c r="S1875" s="239">
        <f>SUBTOTAL(9,S1865:T1874)</f>
        <v>58554.3</v>
      </c>
      <c r="T1875" s="240"/>
    </row>
    <row r="1879" spans="2:25" x14ac:dyDescent="0.25">
      <c r="B1879" s="136"/>
      <c r="C1879" s="241"/>
      <c r="D1879" s="241"/>
      <c r="E1879" s="146"/>
      <c r="F1879" s="146"/>
      <c r="G1879" s="146"/>
      <c r="H1879" s="359"/>
      <c r="I1879" s="242"/>
      <c r="J1879" s="242"/>
      <c r="K1879" s="242"/>
      <c r="L1879" s="242"/>
      <c r="M1879" s="142"/>
      <c r="N1879" s="142"/>
      <c r="O1879" s="242"/>
      <c r="P1879" s="242"/>
      <c r="Q1879" s="242"/>
      <c r="R1879" s="242"/>
      <c r="S1879" s="142"/>
      <c r="T1879" s="142"/>
      <c r="U1879" s="242"/>
      <c r="V1879" s="242"/>
      <c r="W1879" s="242"/>
      <c r="X1879" s="242"/>
      <c r="Y1879" s="242"/>
    </row>
    <row r="1880" spans="2:25" x14ac:dyDescent="0.25">
      <c r="B1880" s="136"/>
      <c r="C1880" s="225"/>
      <c r="D1880" s="225"/>
      <c r="E1880" s="225"/>
      <c r="F1880" s="225"/>
      <c r="G1880" s="225"/>
      <c r="H1880" s="360"/>
      <c r="I1880" s="138"/>
      <c r="J1880" s="138"/>
      <c r="K1880" s="138"/>
      <c r="L1880" s="138"/>
      <c r="M1880" s="138"/>
      <c r="N1880" s="137"/>
      <c r="O1880" s="138"/>
      <c r="P1880" s="138"/>
      <c r="Q1880" s="138"/>
      <c r="R1880" s="138"/>
      <c r="S1880" s="137"/>
      <c r="T1880" s="138"/>
      <c r="U1880" s="138"/>
      <c r="V1880" s="138"/>
      <c r="W1880" s="138"/>
      <c r="X1880" s="39"/>
      <c r="Y1880" s="39"/>
    </row>
    <row r="1881" spans="2:25" ht="15.75" x14ac:dyDescent="0.25">
      <c r="B1881" s="139"/>
      <c r="C1881" s="227"/>
      <c r="D1881" s="227"/>
      <c r="E1881" s="145"/>
      <c r="F1881" s="145"/>
      <c r="G1881" s="140"/>
      <c r="H1881" s="360"/>
      <c r="I1881" s="227"/>
      <c r="J1881" s="227"/>
      <c r="K1881" s="227"/>
      <c r="L1881" s="227"/>
      <c r="M1881" s="141"/>
      <c r="N1881" s="141"/>
      <c r="O1881" s="227"/>
      <c r="P1881" s="227"/>
      <c r="Q1881" s="227"/>
      <c r="R1881" s="227"/>
      <c r="S1881" s="142"/>
      <c r="T1881" s="141"/>
      <c r="U1881" s="227"/>
      <c r="V1881" s="227"/>
      <c r="W1881" s="227"/>
      <c r="X1881" s="227"/>
      <c r="Y1881" s="227"/>
    </row>
    <row r="1882" spans="2:25" ht="15.75" x14ac:dyDescent="0.25">
      <c r="B1882" s="139"/>
      <c r="C1882" s="227"/>
      <c r="D1882" s="227"/>
      <c r="E1882" s="145"/>
      <c r="F1882" s="145"/>
      <c r="G1882" s="145"/>
      <c r="H1882" s="360"/>
      <c r="I1882" s="227"/>
      <c r="J1882" s="227"/>
      <c r="K1882" s="227"/>
      <c r="L1882" s="227"/>
      <c r="M1882" s="141"/>
      <c r="N1882" s="141"/>
      <c r="O1882" s="227"/>
      <c r="P1882" s="227"/>
      <c r="Q1882" s="227"/>
      <c r="R1882" s="227"/>
      <c r="S1882" s="141"/>
      <c r="T1882" s="141"/>
      <c r="U1882" s="227"/>
      <c r="V1882" s="227"/>
      <c r="W1882" s="227"/>
      <c r="X1882" s="227"/>
      <c r="Y1882" s="227"/>
    </row>
    <row r="1883" spans="2:25" x14ac:dyDescent="0.25">
      <c r="B1883" s="39"/>
      <c r="C1883" s="39"/>
      <c r="D1883" s="39"/>
      <c r="E1883" s="39"/>
      <c r="F1883" s="39"/>
      <c r="G1883" s="39"/>
      <c r="H1883" s="39"/>
      <c r="I1883" s="39"/>
      <c r="J1883" s="39"/>
      <c r="K1883" s="39"/>
      <c r="L1883" s="39"/>
      <c r="M1883" s="39"/>
      <c r="N1883" s="39"/>
      <c r="O1883" s="39"/>
      <c r="P1883" s="39"/>
      <c r="Q1883" s="39"/>
      <c r="R1883" s="39"/>
      <c r="S1883" s="39"/>
      <c r="T1883" s="39"/>
      <c r="U1883" s="39"/>
      <c r="V1883" s="39"/>
      <c r="W1883" s="39"/>
      <c r="X1883" s="39"/>
      <c r="Y1883" s="39"/>
    </row>
    <row r="1884" spans="2:25" x14ac:dyDescent="0.25">
      <c r="B1884" s="39"/>
      <c r="C1884" s="39"/>
      <c r="D1884" s="39"/>
      <c r="E1884" s="39"/>
      <c r="F1884" s="39"/>
      <c r="G1884" s="39"/>
      <c r="H1884" s="39"/>
      <c r="I1884" s="39"/>
      <c r="J1884" s="39"/>
      <c r="K1884" s="39"/>
      <c r="L1884" s="39"/>
      <c r="M1884" s="39"/>
      <c r="N1884" s="39"/>
      <c r="O1884" s="39"/>
      <c r="P1884" s="39"/>
      <c r="Q1884" s="39"/>
      <c r="R1884" s="39"/>
      <c r="S1884" s="39"/>
      <c r="T1884" s="39"/>
      <c r="U1884" s="39"/>
      <c r="V1884" s="39"/>
      <c r="W1884" s="39"/>
      <c r="X1884" s="39"/>
      <c r="Y1884" s="39"/>
    </row>
    <row r="1885" spans="2:25" x14ac:dyDescent="0.25">
      <c r="B1885" s="39"/>
      <c r="C1885" s="39"/>
      <c r="D1885" s="39"/>
      <c r="E1885" s="39"/>
      <c r="F1885" s="39"/>
      <c r="G1885" s="39"/>
      <c r="H1885" s="39"/>
      <c r="I1885" s="39"/>
      <c r="J1885" s="39"/>
      <c r="K1885" s="39"/>
      <c r="L1885" s="39"/>
      <c r="M1885" s="39"/>
      <c r="N1885" s="39"/>
      <c r="O1885" s="39"/>
      <c r="P1885" s="39"/>
      <c r="Q1885" s="39"/>
      <c r="R1885" s="39"/>
      <c r="S1885" s="39"/>
      <c r="T1885" s="39"/>
      <c r="U1885" s="39"/>
      <c r="V1885" s="39"/>
      <c r="W1885" s="39"/>
      <c r="X1885" s="39"/>
      <c r="Y1885" s="39"/>
    </row>
    <row r="1886" spans="2:25" x14ac:dyDescent="0.25">
      <c r="B1886" s="39"/>
      <c r="C1886" s="39"/>
      <c r="D1886" s="39"/>
      <c r="E1886" s="39"/>
      <c r="F1886" s="39"/>
      <c r="G1886" s="39"/>
      <c r="H1886" s="39"/>
      <c r="I1886" s="39"/>
      <c r="J1886" s="39"/>
      <c r="K1886" s="39"/>
      <c r="L1886" s="39"/>
      <c r="M1886" s="39"/>
      <c r="N1886" s="39"/>
      <c r="O1886" s="39"/>
      <c r="P1886" s="39"/>
      <c r="Q1886" s="39"/>
      <c r="R1886" s="39"/>
      <c r="S1886" s="39"/>
      <c r="T1886" s="39"/>
      <c r="U1886" s="39"/>
      <c r="V1886" s="39"/>
      <c r="W1886" s="39"/>
      <c r="X1886" s="39"/>
      <c r="Y1886" s="39"/>
    </row>
    <row r="1901" spans="1:25" ht="20.25" x14ac:dyDescent="0.25">
      <c r="A1901" s="311" t="s">
        <v>0</v>
      </c>
      <c r="B1901" s="312"/>
      <c r="C1901" s="312"/>
      <c r="D1901" s="312"/>
      <c r="E1901" s="312"/>
      <c r="F1901" s="312"/>
      <c r="G1901" s="312"/>
      <c r="H1901" s="312"/>
      <c r="I1901" s="312"/>
      <c r="J1901" s="312"/>
      <c r="K1901" s="312"/>
      <c r="L1901" s="312"/>
      <c r="M1901" s="312"/>
      <c r="N1901" s="312"/>
      <c r="O1901" s="312"/>
      <c r="P1901" s="312"/>
      <c r="Q1901" s="312"/>
      <c r="R1901" s="312"/>
      <c r="S1901" s="312"/>
      <c r="T1901" s="312"/>
      <c r="U1901" s="312"/>
      <c r="V1901" s="312"/>
      <c r="W1901" s="312"/>
      <c r="X1901" s="312"/>
      <c r="Y1901" s="313"/>
    </row>
    <row r="1902" spans="1:25" x14ac:dyDescent="0.25">
      <c r="A1902" s="149"/>
      <c r="B1902" s="150"/>
      <c r="C1902" s="150"/>
      <c r="D1902" s="150"/>
      <c r="E1902" s="150"/>
      <c r="F1902" s="150"/>
      <c r="G1902" s="150"/>
      <c r="H1902" s="150"/>
      <c r="I1902" s="150"/>
      <c r="J1902" s="150"/>
      <c r="K1902" s="150"/>
      <c r="L1902" s="150"/>
      <c r="M1902" s="150"/>
      <c r="N1902" s="150"/>
      <c r="O1902" s="150"/>
      <c r="P1902" s="150"/>
      <c r="Q1902" s="150"/>
      <c r="R1902" s="150"/>
      <c r="S1902" s="150"/>
      <c r="T1902" s="150"/>
      <c r="U1902" s="150"/>
      <c r="V1902" s="150"/>
      <c r="W1902" s="150"/>
      <c r="X1902" s="150"/>
      <c r="Y1902" s="151"/>
    </row>
    <row r="1903" spans="1:25" ht="15.75" x14ac:dyDescent="0.25">
      <c r="A1903" s="314" t="s">
        <v>286</v>
      </c>
      <c r="B1903" s="315"/>
      <c r="C1903" s="315"/>
      <c r="D1903" s="315"/>
      <c r="E1903" s="315"/>
      <c r="F1903" s="315"/>
      <c r="G1903" s="315"/>
      <c r="H1903" s="315"/>
      <c r="I1903" s="315"/>
      <c r="J1903" s="315"/>
      <c r="K1903" s="315"/>
      <c r="L1903" s="315"/>
      <c r="M1903" s="315"/>
      <c r="N1903" s="315"/>
      <c r="O1903" s="315"/>
      <c r="P1903" s="315"/>
      <c r="Q1903" s="315"/>
      <c r="R1903" s="315"/>
      <c r="S1903" s="315"/>
      <c r="T1903" s="315"/>
      <c r="U1903" s="315"/>
      <c r="V1903" s="315"/>
      <c r="W1903" s="315"/>
      <c r="X1903" s="315"/>
      <c r="Y1903" s="316"/>
    </row>
    <row r="1904" spans="1:25" ht="15.75" x14ac:dyDescent="0.25">
      <c r="A1904" s="152"/>
      <c r="B1904" s="153"/>
      <c r="C1904" s="153"/>
      <c r="D1904" s="153"/>
      <c r="E1904" s="153"/>
      <c r="F1904" s="153"/>
      <c r="G1904" s="153"/>
      <c r="H1904" s="153"/>
      <c r="I1904" s="153"/>
      <c r="J1904" s="153"/>
      <c r="K1904" s="153"/>
      <c r="L1904" s="153"/>
      <c r="M1904" s="153"/>
      <c r="N1904" s="153"/>
      <c r="O1904" s="153"/>
      <c r="P1904" s="153"/>
      <c r="Q1904" s="153"/>
      <c r="R1904" s="153"/>
      <c r="S1904" s="153"/>
      <c r="T1904" s="153"/>
      <c r="U1904" s="153"/>
      <c r="V1904" s="153"/>
      <c r="W1904" s="153"/>
      <c r="X1904" s="317"/>
      <c r="Y1904" s="318"/>
    </row>
    <row r="1905" spans="1:25" x14ac:dyDescent="0.25">
      <c r="A1905" s="319"/>
      <c r="B1905" s="320"/>
      <c r="C1905" s="320"/>
      <c r="D1905" s="320"/>
      <c r="E1905" s="320"/>
      <c r="F1905" s="320"/>
      <c r="G1905" s="320"/>
      <c r="H1905" s="320"/>
      <c r="I1905" s="320"/>
      <c r="J1905" s="320"/>
      <c r="K1905" s="320"/>
      <c r="L1905" s="320"/>
      <c r="M1905" s="320"/>
      <c r="N1905" s="320"/>
      <c r="O1905" s="148"/>
      <c r="P1905" s="148"/>
      <c r="Q1905" s="321" t="s">
        <v>197</v>
      </c>
      <c r="R1905" s="321"/>
      <c r="S1905" s="321"/>
      <c r="T1905" s="321"/>
      <c r="U1905" s="321"/>
      <c r="V1905" s="321"/>
      <c r="W1905" s="321"/>
      <c r="X1905" s="321"/>
      <c r="Y1905" s="322"/>
    </row>
    <row r="1908" spans="1:25" x14ac:dyDescent="0.25">
      <c r="A1908" s="287" t="s">
        <v>1</v>
      </c>
      <c r="B1908" s="287"/>
      <c r="C1908" s="323" t="s">
        <v>126</v>
      </c>
      <c r="D1908" s="324"/>
      <c r="E1908" s="324"/>
      <c r="F1908" s="324"/>
      <c r="G1908" s="324"/>
      <c r="H1908" s="324"/>
      <c r="I1908" s="324"/>
      <c r="J1908" s="324"/>
      <c r="K1908" s="324"/>
      <c r="L1908" s="324"/>
      <c r="M1908" s="324"/>
      <c r="N1908" s="324"/>
      <c r="O1908" s="324"/>
      <c r="P1908" s="324"/>
      <c r="Q1908" s="325"/>
      <c r="R1908" s="326" t="s">
        <v>2</v>
      </c>
      <c r="S1908" s="327"/>
      <c r="T1908" s="327"/>
      <c r="U1908" s="327"/>
      <c r="V1908" s="327"/>
      <c r="W1908" s="327"/>
      <c r="X1908" s="327"/>
      <c r="Y1908" s="328"/>
    </row>
    <row r="1909" spans="1:25" x14ac:dyDescent="0.25">
      <c r="A1909" s="287" t="s">
        <v>3</v>
      </c>
      <c r="B1909" s="287"/>
      <c r="C1909" s="288" t="s">
        <v>89</v>
      </c>
      <c r="D1909" s="289"/>
      <c r="E1909" s="289"/>
      <c r="F1909" s="289"/>
      <c r="G1909" s="289"/>
      <c r="H1909" s="289"/>
      <c r="I1909" s="289"/>
      <c r="J1909" s="289"/>
      <c r="K1909" s="289"/>
      <c r="L1909" s="289"/>
      <c r="M1909" s="289"/>
      <c r="N1909" s="289"/>
      <c r="O1909" s="289"/>
      <c r="P1909" s="289"/>
      <c r="Q1909" s="290"/>
      <c r="R1909" s="305" t="s">
        <v>4</v>
      </c>
      <c r="S1909" s="306"/>
      <c r="T1909" s="291" t="s">
        <v>91</v>
      </c>
      <c r="U1909" s="292"/>
      <c r="V1909" s="292"/>
      <c r="W1909" s="292"/>
      <c r="X1909" s="292"/>
      <c r="Y1909" s="293"/>
    </row>
    <row r="1910" spans="1:25" ht="15" customHeight="1" x14ac:dyDescent="0.25">
      <c r="A1910" s="287" t="s">
        <v>6</v>
      </c>
      <c r="B1910" s="287"/>
      <c r="C1910" s="288" t="s">
        <v>83</v>
      </c>
      <c r="D1910" s="289"/>
      <c r="E1910" s="289"/>
      <c r="F1910" s="289"/>
      <c r="G1910" s="289"/>
      <c r="H1910" s="289"/>
      <c r="I1910" s="289"/>
      <c r="J1910" s="289"/>
      <c r="K1910" s="289"/>
      <c r="L1910" s="289"/>
      <c r="M1910" s="289"/>
      <c r="N1910" s="289"/>
      <c r="O1910" s="289"/>
      <c r="P1910" s="289"/>
      <c r="Q1910" s="290"/>
      <c r="R1910" s="307" t="s">
        <v>7</v>
      </c>
      <c r="S1910" s="308"/>
      <c r="T1910" s="291" t="s">
        <v>90</v>
      </c>
      <c r="U1910" s="292"/>
      <c r="V1910" s="292"/>
      <c r="W1910" s="292"/>
      <c r="X1910" s="292"/>
      <c r="Y1910" s="293"/>
    </row>
    <row r="1911" spans="1:25" ht="15" customHeight="1" x14ac:dyDescent="0.25">
      <c r="A1911" s="287" t="s">
        <v>9</v>
      </c>
      <c r="B1911" s="287"/>
      <c r="C1911" s="288" t="s">
        <v>171</v>
      </c>
      <c r="D1911" s="289"/>
      <c r="E1911" s="289"/>
      <c r="F1911" s="289"/>
      <c r="G1911" s="289"/>
      <c r="H1911" s="289"/>
      <c r="I1911" s="289"/>
      <c r="J1911" s="289"/>
      <c r="K1911" s="289"/>
      <c r="L1911" s="289"/>
      <c r="M1911" s="289"/>
      <c r="N1911" s="289"/>
      <c r="O1911" s="289"/>
      <c r="P1911" s="289"/>
      <c r="Q1911" s="290"/>
      <c r="R1911" s="307" t="s">
        <v>10</v>
      </c>
      <c r="S1911" s="308"/>
      <c r="T1911" s="291" t="s">
        <v>92</v>
      </c>
      <c r="U1911" s="292"/>
      <c r="V1911" s="292"/>
      <c r="W1911" s="292"/>
      <c r="X1911" s="292"/>
      <c r="Y1911" s="293"/>
    </row>
    <row r="1912" spans="1:25" ht="15" customHeight="1" x14ac:dyDescent="0.25">
      <c r="A1912" s="287" t="s">
        <v>11</v>
      </c>
      <c r="B1912" s="287"/>
      <c r="C1912" s="288" t="s">
        <v>172</v>
      </c>
      <c r="D1912" s="289"/>
      <c r="E1912" s="289"/>
      <c r="F1912" s="289"/>
      <c r="G1912" s="289"/>
      <c r="H1912" s="289"/>
      <c r="I1912" s="289"/>
      <c r="J1912" s="289"/>
      <c r="K1912" s="289"/>
      <c r="L1912" s="289"/>
      <c r="M1912" s="289"/>
      <c r="N1912" s="289"/>
      <c r="O1912" s="289"/>
      <c r="P1912" s="289"/>
      <c r="Q1912" s="290"/>
      <c r="R1912" s="3" t="s">
        <v>12</v>
      </c>
      <c r="S1912" s="4"/>
      <c r="T1912" s="291" t="s">
        <v>271</v>
      </c>
      <c r="U1912" s="292"/>
      <c r="V1912" s="292"/>
      <c r="W1912" s="292"/>
      <c r="X1912" s="292"/>
      <c r="Y1912" s="293"/>
    </row>
    <row r="1913" spans="1:25" x14ac:dyDescent="0.25">
      <c r="A1913" s="294" t="s">
        <v>13</v>
      </c>
      <c r="B1913" s="294"/>
      <c r="C1913" s="337" t="s">
        <v>175</v>
      </c>
      <c r="D1913" s="289"/>
      <c r="E1913" s="289"/>
      <c r="F1913" s="289"/>
      <c r="G1913" s="289"/>
      <c r="H1913" s="289"/>
      <c r="I1913" s="289"/>
      <c r="J1913" s="289"/>
      <c r="K1913" s="289"/>
      <c r="L1913" s="289"/>
      <c r="M1913" s="289"/>
      <c r="N1913" s="289"/>
      <c r="O1913" s="289"/>
      <c r="P1913" s="289"/>
      <c r="Q1913" s="290"/>
      <c r="R1913" s="295" t="s">
        <v>14</v>
      </c>
      <c r="S1913" s="296"/>
      <c r="T1913" s="297" t="s">
        <v>273</v>
      </c>
      <c r="U1913" s="298"/>
      <c r="V1913" s="298"/>
      <c r="W1913" s="298"/>
      <c r="X1913" s="298"/>
      <c r="Y1913" s="299"/>
    </row>
    <row r="1914" spans="1:25" x14ac:dyDescent="0.25">
      <c r="A1914" s="5"/>
      <c r="B1914" s="5"/>
      <c r="C1914" s="5"/>
      <c r="D1914" s="5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  <c r="S1914" s="5"/>
      <c r="T1914" s="5"/>
      <c r="U1914" s="5"/>
      <c r="V1914" s="5"/>
      <c r="W1914" s="5"/>
      <c r="X1914" s="5"/>
      <c r="Y1914" s="5"/>
    </row>
    <row r="1915" spans="1:25" ht="24" customHeight="1" x14ac:dyDescent="0.25">
      <c r="A1915" s="264" t="s">
        <v>15</v>
      </c>
      <c r="B1915" s="261" t="s">
        <v>16</v>
      </c>
      <c r="C1915" s="263"/>
      <c r="D1915" s="278" t="s">
        <v>17</v>
      </c>
      <c r="E1915" s="280" t="s">
        <v>18</v>
      </c>
      <c r="F1915" s="300" t="s">
        <v>19</v>
      </c>
      <c r="G1915" s="278" t="s">
        <v>20</v>
      </c>
      <c r="H1915" s="280" t="s">
        <v>21</v>
      </c>
      <c r="I1915" s="280" t="s">
        <v>22</v>
      </c>
      <c r="J1915" s="280"/>
      <c r="K1915" s="261" t="s">
        <v>23</v>
      </c>
      <c r="L1915" s="262"/>
      <c r="M1915" s="262"/>
      <c r="N1915" s="262"/>
      <c r="O1915" s="262"/>
      <c r="P1915" s="263"/>
      <c r="Q1915" s="284" t="s">
        <v>24</v>
      </c>
      <c r="R1915" s="284"/>
      <c r="S1915" s="284" t="s">
        <v>25</v>
      </c>
      <c r="T1915" s="284"/>
      <c r="U1915" s="301" t="s">
        <v>26</v>
      </c>
      <c r="V1915" s="221" t="s">
        <v>27</v>
      </c>
      <c r="W1915" s="221" t="s">
        <v>27</v>
      </c>
      <c r="X1915" s="221" t="s">
        <v>27</v>
      </c>
      <c r="Y1915" s="303" t="s">
        <v>28</v>
      </c>
    </row>
    <row r="1916" spans="1:25" ht="24" x14ac:dyDescent="0.25">
      <c r="A1916" s="264"/>
      <c r="B1916" s="8" t="s">
        <v>29</v>
      </c>
      <c r="C1916" s="8" t="s">
        <v>30</v>
      </c>
      <c r="D1916" s="279"/>
      <c r="E1916" s="280"/>
      <c r="F1916" s="300"/>
      <c r="G1916" s="279"/>
      <c r="H1916" s="280"/>
      <c r="I1916" s="9" t="s">
        <v>31</v>
      </c>
      <c r="J1916" s="10" t="s">
        <v>32</v>
      </c>
      <c r="K1916" s="269" t="s">
        <v>33</v>
      </c>
      <c r="L1916" s="270"/>
      <c r="M1916" s="286"/>
      <c r="N1916" s="269" t="s">
        <v>34</v>
      </c>
      <c r="O1916" s="270"/>
      <c r="P1916" s="286"/>
      <c r="Q1916" s="27" t="s">
        <v>35</v>
      </c>
      <c r="R1916" s="27" t="s">
        <v>36</v>
      </c>
      <c r="S1916" s="27" t="s">
        <v>123</v>
      </c>
      <c r="T1916" s="27" t="s">
        <v>124</v>
      </c>
      <c r="U1916" s="302"/>
      <c r="V1916" s="220" t="s">
        <v>37</v>
      </c>
      <c r="W1916" s="220" t="s">
        <v>38</v>
      </c>
      <c r="X1916" s="220" t="s">
        <v>39</v>
      </c>
      <c r="Y1916" s="304"/>
    </row>
    <row r="1917" spans="1:25" ht="24" x14ac:dyDescent="0.25">
      <c r="A1917" s="11"/>
      <c r="B1917" s="8"/>
      <c r="C1917" s="8"/>
      <c r="D1917" s="12"/>
      <c r="E1917" s="8"/>
      <c r="F1917" s="13"/>
      <c r="G1917" s="12"/>
      <c r="H1917" s="8"/>
      <c r="I1917" s="9"/>
      <c r="J1917" s="10"/>
      <c r="K1917" s="8" t="s">
        <v>40</v>
      </c>
      <c r="L1917" s="8" t="s">
        <v>41</v>
      </c>
      <c r="M1917" s="8" t="s">
        <v>42</v>
      </c>
      <c r="N1917" s="8" t="s">
        <v>40</v>
      </c>
      <c r="O1917" s="8" t="s">
        <v>41</v>
      </c>
      <c r="P1917" s="8" t="s">
        <v>42</v>
      </c>
      <c r="Q1917" s="27"/>
      <c r="R1917" s="27"/>
      <c r="S1917" s="27"/>
      <c r="T1917" s="27"/>
      <c r="U1917" s="222"/>
      <c r="V1917" s="223"/>
      <c r="W1917" s="223"/>
      <c r="X1917" s="223"/>
      <c r="Y1917" s="219"/>
    </row>
    <row r="1918" spans="1:25" s="85" customFormat="1" x14ac:dyDescent="0.25">
      <c r="A1918" s="16">
        <v>1</v>
      </c>
      <c r="B1918" s="16"/>
      <c r="C1918" s="17"/>
      <c r="D1918" s="17"/>
      <c r="E1918" s="17"/>
      <c r="F1918" s="18"/>
      <c r="G1918" s="16"/>
      <c r="H1918" s="18"/>
      <c r="I1918" s="18"/>
      <c r="J1918" s="18"/>
      <c r="K1918" s="19"/>
      <c r="L1918" s="19"/>
      <c r="M1918" s="19"/>
      <c r="N1918" s="19"/>
      <c r="O1918" s="19"/>
      <c r="P1918" s="19"/>
      <c r="Q1918" s="20"/>
      <c r="R1918" s="16"/>
      <c r="S1918" s="21"/>
      <c r="T1918" s="21"/>
      <c r="U1918" s="22"/>
      <c r="V1918" s="23">
        <f>IFERROR((J1918/I1918)*100,0)</f>
        <v>0</v>
      </c>
      <c r="W1918" s="23">
        <f>IFERROR((S1918/T1918)*100,0)</f>
        <v>0</v>
      </c>
      <c r="X1918" s="23">
        <f>IFERROR(((N1918+O1918+P1918)/(K1918+L1918+M1918))*100,0)</f>
        <v>0</v>
      </c>
      <c r="Y1918" s="24"/>
    </row>
    <row r="1919" spans="1:25" s="85" customFormat="1" x14ac:dyDescent="0.25">
      <c r="A1919" s="16">
        <v>2</v>
      </c>
      <c r="B1919" s="16"/>
      <c r="C1919" s="17"/>
      <c r="D1919" s="17"/>
      <c r="E1919" s="17"/>
      <c r="F1919" s="18"/>
      <c r="G1919" s="16"/>
      <c r="H1919" s="18"/>
      <c r="I1919" s="18"/>
      <c r="J1919" s="18"/>
      <c r="K1919" s="19"/>
      <c r="L1919" s="19"/>
      <c r="M1919" s="19"/>
      <c r="N1919" s="19"/>
      <c r="O1919" s="19"/>
      <c r="P1919" s="19"/>
      <c r="Q1919" s="20"/>
      <c r="R1919" s="16"/>
      <c r="S1919" s="21"/>
      <c r="T1919" s="21"/>
      <c r="U1919" s="22"/>
      <c r="V1919" s="23">
        <f>IFERROR((J1919/I1919)*100,0)</f>
        <v>0</v>
      </c>
      <c r="W1919" s="23">
        <f>IFERROR((S1919/T1919)*100,0)</f>
        <v>0</v>
      </c>
      <c r="X1919" s="23">
        <f>IFERROR(((N1919+O1919+P1919)/(K1919+L1919+M1919))*100,0)</f>
        <v>0</v>
      </c>
      <c r="Y1919" s="24"/>
    </row>
    <row r="1920" spans="1:25" s="85" customFormat="1" x14ac:dyDescent="0.25">
      <c r="A1920" s="16">
        <v>3</v>
      </c>
      <c r="B1920" s="16"/>
      <c r="C1920" s="17"/>
      <c r="D1920" s="17"/>
      <c r="E1920" s="17"/>
      <c r="F1920" s="18"/>
      <c r="G1920" s="16"/>
      <c r="H1920" s="18"/>
      <c r="I1920" s="18"/>
      <c r="J1920" s="18"/>
      <c r="K1920" s="19"/>
      <c r="L1920" s="19"/>
      <c r="M1920" s="19"/>
      <c r="N1920" s="19"/>
      <c r="O1920" s="19"/>
      <c r="P1920" s="19"/>
      <c r="Q1920" s="20"/>
      <c r="R1920" s="16"/>
      <c r="S1920" s="21"/>
      <c r="T1920" s="21"/>
      <c r="U1920" s="22"/>
      <c r="V1920" s="23">
        <f>IFERROR((J1920/I1920)*100,0)</f>
        <v>0</v>
      </c>
      <c r="W1920" s="23">
        <f>IFERROR((S1920/T1920)*100,0)</f>
        <v>0</v>
      </c>
      <c r="X1920" s="23">
        <f>IFERROR(((N1920+O1920+P1920)/(K1920+L1920+M1920))*100,0)</f>
        <v>0</v>
      </c>
      <c r="Y1920" s="24"/>
    </row>
    <row r="1921" spans="1:25" s="85" customFormat="1" x14ac:dyDescent="0.25">
      <c r="A1921" s="25"/>
      <c r="B1921" s="25"/>
      <c r="C1921" s="26"/>
      <c r="D1921" s="8" t="s">
        <v>43</v>
      </c>
      <c r="E1921" s="8"/>
      <c r="F1921" s="27"/>
      <c r="G1921" s="25"/>
      <c r="H1921" s="27"/>
      <c r="I1921" s="27"/>
      <c r="J1921" s="27"/>
      <c r="K1921" s="28">
        <f t="shared" ref="K1921:P1921" si="216">K1918+K1919+K1920</f>
        <v>0</v>
      </c>
      <c r="L1921" s="28">
        <f t="shared" si="216"/>
        <v>0</v>
      </c>
      <c r="M1921" s="28">
        <f t="shared" si="216"/>
        <v>0</v>
      </c>
      <c r="N1921" s="28">
        <f t="shared" si="216"/>
        <v>0</v>
      </c>
      <c r="O1921" s="28">
        <f t="shared" si="216"/>
        <v>0</v>
      </c>
      <c r="P1921" s="28">
        <f t="shared" si="216"/>
        <v>0</v>
      </c>
      <c r="Q1921" s="29"/>
      <c r="R1921" s="25"/>
      <c r="S1921" s="30"/>
      <c r="T1921" s="30"/>
      <c r="U1921" s="31"/>
      <c r="V1921" s="31">
        <v>0</v>
      </c>
      <c r="W1921" s="31">
        <v>0</v>
      </c>
      <c r="X1921" s="31">
        <v>0</v>
      </c>
      <c r="Y1921" s="25"/>
    </row>
    <row r="1922" spans="1:25" s="85" customFormat="1" x14ac:dyDescent="0.25">
      <c r="A1922" s="16">
        <v>4</v>
      </c>
      <c r="B1922" s="16"/>
      <c r="C1922" s="17"/>
      <c r="D1922" s="17"/>
      <c r="E1922" s="17"/>
      <c r="F1922" s="18"/>
      <c r="G1922" s="16"/>
      <c r="H1922" s="18"/>
      <c r="I1922" s="18"/>
      <c r="J1922" s="18"/>
      <c r="K1922" s="19"/>
      <c r="L1922" s="19"/>
      <c r="M1922" s="19"/>
      <c r="N1922" s="19"/>
      <c r="O1922" s="19"/>
      <c r="P1922" s="19"/>
      <c r="Q1922" s="20"/>
      <c r="R1922" s="16"/>
      <c r="S1922" s="21"/>
      <c r="T1922" s="21"/>
      <c r="U1922" s="22"/>
      <c r="V1922" s="23">
        <f>IFERROR((J1922/I1922)*100,0)</f>
        <v>0</v>
      </c>
      <c r="W1922" s="23">
        <f>IFERROR((S1922/T1922)*100,0)</f>
        <v>0</v>
      </c>
      <c r="X1922" s="23">
        <f>IFERROR(((N1922+O1922+P1922)/(K1922+L1922+M1922))*100,0)</f>
        <v>0</v>
      </c>
      <c r="Y1922" s="24"/>
    </row>
    <row r="1923" spans="1:25" s="85" customFormat="1" x14ac:dyDescent="0.25">
      <c r="A1923" s="16">
        <v>5</v>
      </c>
      <c r="B1923" s="16"/>
      <c r="C1923" s="16"/>
      <c r="D1923" s="17"/>
      <c r="E1923" s="17"/>
      <c r="F1923" s="18"/>
      <c r="G1923" s="16"/>
      <c r="H1923" s="18"/>
      <c r="I1923" s="18"/>
      <c r="J1923" s="18"/>
      <c r="K1923" s="19"/>
      <c r="L1923" s="19"/>
      <c r="M1923" s="19"/>
      <c r="N1923" s="19"/>
      <c r="O1923" s="19"/>
      <c r="P1923" s="19"/>
      <c r="Q1923" s="20"/>
      <c r="R1923" s="16"/>
      <c r="S1923" s="21"/>
      <c r="T1923" s="16"/>
      <c r="U1923" s="16"/>
      <c r="V1923" s="23">
        <f>IFERROR((J1923/I1923)*100,0)</f>
        <v>0</v>
      </c>
      <c r="W1923" s="23">
        <f>IFERROR((S1923/T1923)*100,0)</f>
        <v>0</v>
      </c>
      <c r="X1923" s="23">
        <f>IFERROR(((N1923+O1923+P1923)/(K1923+L1923+M1923))*100,0)</f>
        <v>0</v>
      </c>
      <c r="Y1923" s="24"/>
    </row>
    <row r="1924" spans="1:25" s="85" customFormat="1" x14ac:dyDescent="0.25">
      <c r="A1924" s="16">
        <v>6</v>
      </c>
      <c r="B1924" s="16"/>
      <c r="C1924" s="16"/>
      <c r="D1924" s="17"/>
      <c r="E1924" s="17"/>
      <c r="F1924" s="18"/>
      <c r="G1924" s="16"/>
      <c r="H1924" s="18"/>
      <c r="I1924" s="18"/>
      <c r="J1924" s="18"/>
      <c r="K1924" s="19"/>
      <c r="L1924" s="19"/>
      <c r="M1924" s="19"/>
      <c r="N1924" s="19"/>
      <c r="O1924" s="19"/>
      <c r="P1924" s="19"/>
      <c r="Q1924" s="32"/>
      <c r="R1924" s="33"/>
      <c r="S1924" s="34"/>
      <c r="T1924" s="34"/>
      <c r="U1924" s="35"/>
      <c r="V1924" s="23">
        <f>IFERROR((J1924/I1924)*100,0)</f>
        <v>0</v>
      </c>
      <c r="W1924" s="23">
        <f>IFERROR((S1924/T1924)*100,0)</f>
        <v>0</v>
      </c>
      <c r="X1924" s="23">
        <f>IFERROR(((N1924+O1924+P1924)/(K1924+L1924+M1924))*100,0)</f>
        <v>0</v>
      </c>
      <c r="Y1924" s="24"/>
    </row>
    <row r="1925" spans="1:25" s="85" customFormat="1" x14ac:dyDescent="0.25">
      <c r="A1925" s="25"/>
      <c r="B1925" s="25"/>
      <c r="C1925" s="25"/>
      <c r="D1925" s="8" t="s">
        <v>43</v>
      </c>
      <c r="E1925" s="8"/>
      <c r="F1925" s="27"/>
      <c r="G1925" s="25"/>
      <c r="H1925" s="27"/>
      <c r="I1925" s="27"/>
      <c r="J1925" s="27"/>
      <c r="K1925" s="28">
        <f t="shared" ref="K1925:P1925" si="217">K1922+K1923+K1924</f>
        <v>0</v>
      </c>
      <c r="L1925" s="28">
        <f t="shared" si="217"/>
        <v>0</v>
      </c>
      <c r="M1925" s="28">
        <f t="shared" si="217"/>
        <v>0</v>
      </c>
      <c r="N1925" s="28">
        <f t="shared" si="217"/>
        <v>0</v>
      </c>
      <c r="O1925" s="28">
        <f t="shared" si="217"/>
        <v>0</v>
      </c>
      <c r="P1925" s="28">
        <f t="shared" si="217"/>
        <v>0</v>
      </c>
      <c r="Q1925" s="32"/>
      <c r="R1925" s="33"/>
      <c r="S1925" s="34"/>
      <c r="T1925" s="34"/>
      <c r="U1925" s="35"/>
      <c r="V1925" s="23">
        <f>IFERROR((J1925/I1925)*100,0)</f>
        <v>0</v>
      </c>
      <c r="W1925" s="23">
        <f>IFERROR((S1925/T1925)*100,0)</f>
        <v>0</v>
      </c>
      <c r="X1925" s="23">
        <f>IFERROR(((N1925+O1925+P1925)/(K1925+L1925+M1925))*100,0)</f>
        <v>0</v>
      </c>
      <c r="Y1925" s="24"/>
    </row>
    <row r="1926" spans="1:25" s="85" customFormat="1" x14ac:dyDescent="0.25">
      <c r="A1926" s="259" t="s">
        <v>44</v>
      </c>
      <c r="B1926" s="259"/>
      <c r="C1926" s="259"/>
      <c r="D1926" s="259"/>
      <c r="E1926" s="259"/>
      <c r="F1926" s="259"/>
      <c r="G1926" s="259"/>
      <c r="H1926" s="259"/>
      <c r="I1926" s="36"/>
      <c r="J1926" s="36"/>
      <c r="K1926" s="37">
        <f t="shared" ref="K1926:P1926" si="218">K1921+K1925</f>
        <v>0</v>
      </c>
      <c r="L1926" s="37">
        <f t="shared" si="218"/>
        <v>0</v>
      </c>
      <c r="M1926" s="37">
        <f t="shared" si="218"/>
        <v>0</v>
      </c>
      <c r="N1926" s="37">
        <f t="shared" si="218"/>
        <v>0</v>
      </c>
      <c r="O1926" s="37">
        <f t="shared" si="218"/>
        <v>0</v>
      </c>
      <c r="P1926" s="37">
        <f t="shared" si="218"/>
        <v>0</v>
      </c>
      <c r="Q1926" s="275"/>
      <c r="R1926" s="275"/>
      <c r="S1926" s="275"/>
      <c r="T1926" s="275"/>
      <c r="U1926" s="275"/>
      <c r="V1926" s="275"/>
      <c r="W1926" s="275"/>
      <c r="X1926" s="275"/>
      <c r="Y1926" s="275"/>
    </row>
    <row r="1927" spans="1:25" s="85" customFormat="1" x14ac:dyDescent="0.25">
      <c r="A1927" s="38"/>
      <c r="B1927" s="38"/>
      <c r="C1927" s="38"/>
      <c r="D1927" s="38"/>
      <c r="E1927" s="38"/>
      <c r="F1927" s="38"/>
      <c r="G1927" s="38"/>
      <c r="H1927" s="38"/>
      <c r="I1927" s="38"/>
      <c r="J1927" s="38"/>
      <c r="K1927" s="38"/>
      <c r="L1927" s="39"/>
      <c r="M1927" s="39"/>
      <c r="N1927" s="1"/>
      <c r="O1927" s="1"/>
      <c r="P1927" s="1"/>
      <c r="Q1927" s="1"/>
      <c r="R1927" s="1"/>
      <c r="S1927" s="1"/>
      <c r="T1927" s="1"/>
      <c r="U1927" s="1"/>
      <c r="V1927" s="1"/>
      <c r="W1927" s="1"/>
      <c r="X1927" s="1"/>
      <c r="Y1927" s="1"/>
    </row>
    <row r="1928" spans="1:25" s="85" customFormat="1" x14ac:dyDescent="0.25">
      <c r="A1928" s="39"/>
      <c r="B1928" s="39"/>
      <c r="C1928" s="39"/>
      <c r="D1928" s="39"/>
      <c r="E1928" s="39"/>
      <c r="F1928" s="39"/>
      <c r="G1928" s="39"/>
      <c r="H1928" s="39"/>
      <c r="I1928" s="39"/>
      <c r="J1928" s="39"/>
      <c r="K1928" s="39"/>
      <c r="L1928" s="39"/>
      <c r="M1928" s="39"/>
      <c r="N1928" s="39"/>
      <c r="O1928" s="39"/>
      <c r="P1928" s="39"/>
      <c r="Q1928" s="1"/>
      <c r="R1928" s="1"/>
      <c r="S1928" s="1"/>
      <c r="T1928" s="1"/>
      <c r="U1928" s="1"/>
      <c r="V1928" s="1"/>
      <c r="W1928" s="1"/>
      <c r="X1928" s="1"/>
      <c r="Y1928" s="1"/>
    </row>
    <row r="1929" spans="1:25" s="85" customFormat="1" x14ac:dyDescent="0.25">
      <c r="A1929" s="276" t="s">
        <v>45</v>
      </c>
      <c r="B1929" s="276"/>
      <c r="C1929" s="276"/>
      <c r="D1929" s="276"/>
      <c r="E1929" s="276"/>
      <c r="F1929" s="276"/>
      <c r="G1929" s="276"/>
      <c r="H1929" s="276"/>
      <c r="I1929" s="276"/>
      <c r="J1929" s="276"/>
      <c r="K1929" s="276"/>
      <c r="L1929" s="276"/>
      <c r="M1929" s="276"/>
      <c r="N1929" s="276"/>
      <c r="O1929" s="276"/>
      <c r="P1929" s="276"/>
      <c r="Q1929" s="276"/>
      <c r="R1929" s="276"/>
      <c r="S1929" s="276"/>
      <c r="T1929" s="276"/>
      <c r="U1929" s="276"/>
      <c r="V1929" s="276"/>
      <c r="W1929" s="276"/>
      <c r="X1929" s="276"/>
      <c r="Y1929" s="276"/>
    </row>
    <row r="1930" spans="1:25" s="85" customFormat="1" x14ac:dyDescent="0.25">
      <c r="A1930" s="277"/>
      <c r="B1930" s="277"/>
      <c r="C1930" s="277"/>
      <c r="D1930" s="277"/>
      <c r="E1930" s="277"/>
      <c r="F1930" s="277"/>
      <c r="G1930" s="277"/>
      <c r="H1930" s="277"/>
      <c r="I1930" s="277"/>
      <c r="J1930" s="277"/>
      <c r="K1930" s="277"/>
      <c r="L1930" s="277"/>
      <c r="M1930" s="277"/>
      <c r="N1930" s="277"/>
      <c r="O1930" s="277"/>
      <c r="P1930" s="277"/>
      <c r="Q1930" s="277"/>
      <c r="R1930" s="277"/>
      <c r="S1930" s="277"/>
      <c r="T1930" s="277"/>
      <c r="U1930" s="277"/>
      <c r="V1930" s="277"/>
      <c r="W1930" s="277"/>
      <c r="X1930" s="277"/>
      <c r="Y1930" s="277"/>
    </row>
    <row r="1931" spans="1:25" s="85" customFormat="1" ht="22.5" customHeight="1" x14ac:dyDescent="0.25">
      <c r="A1931" s="264" t="s">
        <v>15</v>
      </c>
      <c r="B1931" s="278" t="s">
        <v>46</v>
      </c>
      <c r="C1931" s="264" t="s">
        <v>47</v>
      </c>
      <c r="D1931" s="264"/>
      <c r="E1931" s="280" t="s">
        <v>18</v>
      </c>
      <c r="F1931" s="278" t="s">
        <v>20</v>
      </c>
      <c r="G1931" s="280" t="s">
        <v>48</v>
      </c>
      <c r="H1931" s="280" t="s">
        <v>22</v>
      </c>
      <c r="I1931" s="280"/>
      <c r="J1931" s="261" t="s">
        <v>23</v>
      </c>
      <c r="K1931" s="262"/>
      <c r="L1931" s="262"/>
      <c r="M1931" s="262"/>
      <c r="N1931" s="262"/>
      <c r="O1931" s="263"/>
      <c r="P1931" s="281" t="s">
        <v>49</v>
      </c>
      <c r="Q1931" s="282"/>
      <c r="R1931" s="283" t="s">
        <v>50</v>
      </c>
      <c r="S1931" s="283"/>
      <c r="T1931" s="284" t="s">
        <v>26</v>
      </c>
      <c r="U1931" s="221" t="s">
        <v>27</v>
      </c>
      <c r="V1931" s="221" t="s">
        <v>27</v>
      </c>
      <c r="W1931" s="221" t="s">
        <v>27</v>
      </c>
      <c r="X1931" s="285" t="s">
        <v>28</v>
      </c>
      <c r="Y1931" s="40"/>
    </row>
    <row r="1932" spans="1:25" s="85" customFormat="1" ht="36" x14ac:dyDescent="0.25">
      <c r="A1932" s="264"/>
      <c r="B1932" s="279"/>
      <c r="C1932" s="264"/>
      <c r="D1932" s="264"/>
      <c r="E1932" s="280"/>
      <c r="F1932" s="279"/>
      <c r="G1932" s="280"/>
      <c r="H1932" s="9" t="s">
        <v>31</v>
      </c>
      <c r="I1932" s="10" t="s">
        <v>32</v>
      </c>
      <c r="J1932" s="269" t="s">
        <v>51</v>
      </c>
      <c r="K1932" s="270"/>
      <c r="L1932" s="286"/>
      <c r="M1932" s="269" t="s">
        <v>34</v>
      </c>
      <c r="N1932" s="270"/>
      <c r="O1932" s="286"/>
      <c r="P1932" s="27" t="s">
        <v>35</v>
      </c>
      <c r="Q1932" s="27" t="s">
        <v>36</v>
      </c>
      <c r="R1932" s="27" t="s">
        <v>123</v>
      </c>
      <c r="S1932" s="27" t="s">
        <v>124</v>
      </c>
      <c r="T1932" s="284"/>
      <c r="U1932" s="220" t="s">
        <v>37</v>
      </c>
      <c r="V1932" s="220" t="s">
        <v>38</v>
      </c>
      <c r="W1932" s="220" t="s">
        <v>39</v>
      </c>
      <c r="X1932" s="285"/>
      <c r="Y1932" s="40"/>
    </row>
    <row r="1933" spans="1:25" s="85" customFormat="1" ht="24" x14ac:dyDescent="0.25">
      <c r="A1933" s="11"/>
      <c r="B1933" s="12"/>
      <c r="C1933" s="71"/>
      <c r="D1933" s="72"/>
      <c r="E1933" s="73"/>
      <c r="F1933" s="12"/>
      <c r="G1933" s="8"/>
      <c r="H1933" s="41"/>
      <c r="I1933" s="10"/>
      <c r="J1933" s="8" t="s">
        <v>40</v>
      </c>
      <c r="K1933" s="8" t="s">
        <v>41</v>
      </c>
      <c r="L1933" s="8" t="s">
        <v>42</v>
      </c>
      <c r="M1933" s="8" t="s">
        <v>40</v>
      </c>
      <c r="N1933" s="8" t="s">
        <v>41</v>
      </c>
      <c r="O1933" s="8" t="s">
        <v>42</v>
      </c>
      <c r="P1933" s="8"/>
      <c r="Q1933" s="8"/>
      <c r="R1933" s="8"/>
      <c r="S1933" s="8"/>
      <c r="T1933" s="8"/>
      <c r="U1933" s="14"/>
      <c r="V1933" s="14"/>
      <c r="W1933" s="14"/>
      <c r="X1933" s="13"/>
      <c r="Y1933" s="40"/>
    </row>
    <row r="1934" spans="1:25" s="85" customFormat="1" ht="30.75" customHeight="1" x14ac:dyDescent="0.25">
      <c r="A1934" s="16">
        <v>1</v>
      </c>
      <c r="B1934" s="42" t="s">
        <v>75</v>
      </c>
      <c r="C1934" s="247" t="s">
        <v>243</v>
      </c>
      <c r="D1934" s="329"/>
      <c r="E1934" s="159" t="s">
        <v>53</v>
      </c>
      <c r="F1934" s="158" t="s">
        <v>54</v>
      </c>
      <c r="G1934" s="157" t="s">
        <v>54</v>
      </c>
      <c r="H1934" s="18">
        <v>3</v>
      </c>
      <c r="I1934" s="18">
        <v>3</v>
      </c>
      <c r="J1934" s="19">
        <v>281309.84999999998</v>
      </c>
      <c r="K1934" s="19"/>
      <c r="L1934" s="19"/>
      <c r="M1934" s="19">
        <v>281309.84999999998</v>
      </c>
      <c r="N1934" s="19"/>
      <c r="O1934" s="20"/>
      <c r="P1934" s="23">
        <f>IFERROR((I1934/H1934)*100,0)</f>
        <v>100</v>
      </c>
      <c r="Q1934" s="23">
        <f>IFERROR((M1934/J1934)*100,0)</f>
        <v>100</v>
      </c>
      <c r="R1934" s="21">
        <v>44470</v>
      </c>
      <c r="S1934" s="21">
        <v>44561</v>
      </c>
      <c r="T1934" s="22" t="s">
        <v>141</v>
      </c>
      <c r="U1934" s="23">
        <f t="shared" ref="U1934" si="219">IFERROR((I1934/H1934)*100,0)</f>
        <v>100</v>
      </c>
      <c r="V1934" s="23">
        <f t="shared" ref="V1934" si="220">IFERROR((Q1934/P1934)*100,0)</f>
        <v>100</v>
      </c>
      <c r="W1934" s="23">
        <f t="shared" ref="W1934" si="221">IFERROR((M1934/J1934)*100,0)</f>
        <v>100</v>
      </c>
      <c r="X1934" s="24"/>
      <c r="Y1934" s="40"/>
    </row>
    <row r="1935" spans="1:25" s="85" customFormat="1" ht="30" customHeight="1" x14ac:dyDescent="0.25">
      <c r="A1935" s="16">
        <v>2</v>
      </c>
      <c r="B1935" s="42" t="s">
        <v>75</v>
      </c>
      <c r="C1935" s="347" t="s">
        <v>195</v>
      </c>
      <c r="D1935" s="348"/>
      <c r="E1935" s="159" t="s">
        <v>53</v>
      </c>
      <c r="F1935" s="210" t="s">
        <v>54</v>
      </c>
      <c r="G1935" s="209" t="s">
        <v>54</v>
      </c>
      <c r="H1935" s="18">
        <v>3</v>
      </c>
      <c r="I1935" s="18">
        <v>3</v>
      </c>
      <c r="J1935" s="19">
        <v>281309.67</v>
      </c>
      <c r="K1935" s="19"/>
      <c r="L1935" s="19"/>
      <c r="M1935" s="19">
        <v>281309.67</v>
      </c>
      <c r="N1935" s="20"/>
      <c r="O1935" s="20"/>
      <c r="P1935" s="23">
        <f>IFERROR((I1935/H1935)*100,0)</f>
        <v>100</v>
      </c>
      <c r="Q1935" s="23">
        <f>IFERROR((M1935/J1935)*100,0)</f>
        <v>100</v>
      </c>
      <c r="R1935" s="21">
        <v>44470</v>
      </c>
      <c r="S1935" s="21">
        <v>44561</v>
      </c>
      <c r="T1935" s="22" t="s">
        <v>240</v>
      </c>
      <c r="U1935" s="23">
        <f t="shared" ref="U1935" si="222">IFERROR((I1935/H1935)*100,0)</f>
        <v>100</v>
      </c>
      <c r="V1935" s="23">
        <f t="shared" ref="V1935" si="223">IFERROR((Q1935/P1935)*100,0)</f>
        <v>100</v>
      </c>
      <c r="W1935" s="23">
        <f t="shared" ref="W1935" si="224">IFERROR((M1935/J1935)*100,0)</f>
        <v>100</v>
      </c>
      <c r="X1935" s="24"/>
      <c r="Y1935" s="40"/>
    </row>
    <row r="1936" spans="1:25" s="85" customFormat="1" x14ac:dyDescent="0.25">
      <c r="A1936" s="259" t="s">
        <v>44</v>
      </c>
      <c r="B1936" s="259"/>
      <c r="C1936" s="260"/>
      <c r="D1936" s="260"/>
      <c r="E1936" s="48"/>
      <c r="F1936" s="47"/>
      <c r="G1936" s="46"/>
      <c r="H1936" s="48"/>
      <c r="I1936" s="46"/>
      <c r="J1936" s="28">
        <f>J1935+J1934</f>
        <v>562619.52</v>
      </c>
      <c r="K1936" s="28"/>
      <c r="L1936" s="28"/>
      <c r="M1936" s="28">
        <f>M1935+M1934</f>
        <v>562619.52</v>
      </c>
      <c r="N1936" s="49"/>
      <c r="O1936" s="49"/>
      <c r="P1936" s="49"/>
      <c r="Q1936" s="49"/>
      <c r="R1936" s="49"/>
      <c r="S1936" s="49"/>
      <c r="T1936" s="49"/>
      <c r="U1936" s="49"/>
      <c r="V1936" s="49"/>
      <c r="W1936" s="49"/>
      <c r="X1936" s="49"/>
      <c r="Y1936" s="40"/>
    </row>
    <row r="1937" spans="1:25" s="85" customFormat="1" x14ac:dyDescent="0.25">
      <c r="A1937" s="1"/>
      <c r="B1937" s="50"/>
      <c r="C1937" s="1"/>
      <c r="D1937" s="1"/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"/>
      <c r="P1937" s="1"/>
      <c r="Q1937" s="1"/>
      <c r="R1937" s="1"/>
      <c r="S1937" s="1"/>
      <c r="T1937" s="1"/>
      <c r="U1937" s="51"/>
      <c r="V1937" s="51"/>
      <c r="W1937" s="51"/>
      <c r="X1937" s="51"/>
      <c r="Y1937" s="52"/>
    </row>
    <row r="1938" spans="1:25" s="85" customFormat="1" x14ac:dyDescent="0.25">
      <c r="A1938" s="1"/>
      <c r="B1938" s="84"/>
      <c r="C1938" s="1"/>
      <c r="D1938" s="1"/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"/>
      <c r="P1938" s="1"/>
      <c r="Q1938" s="1"/>
      <c r="R1938" s="1"/>
      <c r="S1938" s="1"/>
      <c r="T1938" s="1"/>
      <c r="U1938" s="51"/>
      <c r="V1938" s="51"/>
      <c r="W1938" s="51"/>
      <c r="X1938" s="51"/>
      <c r="Y1938" s="52"/>
    </row>
    <row r="1939" spans="1:25" s="85" customFormat="1" ht="16.5" x14ac:dyDescent="0.3">
      <c r="A1939" s="53"/>
      <c r="B1939" s="84"/>
      <c r="C1939" s="1"/>
      <c r="D1939" s="261" t="s">
        <v>55</v>
      </c>
      <c r="E1939" s="262"/>
      <c r="F1939" s="262"/>
      <c r="G1939" s="262"/>
      <c r="H1939" s="262"/>
      <c r="I1939" s="262"/>
      <c r="J1939" s="262"/>
      <c r="K1939" s="262"/>
      <c r="L1939" s="262"/>
      <c r="M1939" s="262"/>
      <c r="N1939" s="262"/>
      <c r="O1939" s="262"/>
      <c r="P1939" s="262"/>
      <c r="Q1939" s="262"/>
      <c r="R1939" s="262"/>
      <c r="S1939" s="262"/>
      <c r="T1939" s="263"/>
      <c r="U1939" s="1"/>
      <c r="V1939" s="1"/>
      <c r="W1939" s="1"/>
      <c r="X1939" s="1"/>
      <c r="Y1939" s="1"/>
    </row>
    <row r="1940" spans="1:25" s="85" customFormat="1" ht="16.5" x14ac:dyDescent="0.3">
      <c r="A1940" s="53"/>
      <c r="B1940" s="84"/>
      <c r="C1940" s="1"/>
      <c r="D1940" s="264" t="s">
        <v>56</v>
      </c>
      <c r="E1940" s="264" t="s">
        <v>57</v>
      </c>
      <c r="F1940" s="264"/>
      <c r="G1940" s="264"/>
      <c r="H1940" s="261"/>
      <c r="I1940" s="265" t="s">
        <v>58</v>
      </c>
      <c r="J1940" s="262"/>
      <c r="K1940" s="266"/>
      <c r="L1940" s="265" t="s">
        <v>59</v>
      </c>
      <c r="M1940" s="262"/>
      <c r="N1940" s="262"/>
      <c r="O1940" s="267" t="s">
        <v>60</v>
      </c>
      <c r="P1940" s="267"/>
      <c r="Q1940" s="267"/>
      <c r="R1940" s="267"/>
      <c r="S1940" s="267"/>
      <c r="T1940" s="268"/>
      <c r="U1940" s="1"/>
      <c r="V1940" s="1"/>
      <c r="W1940" s="1"/>
      <c r="X1940" s="1"/>
      <c r="Y1940" s="1"/>
    </row>
    <row r="1941" spans="1:25" s="85" customFormat="1" x14ac:dyDescent="0.25">
      <c r="A1941" s="1"/>
      <c r="B1941" s="84"/>
      <c r="C1941" s="1"/>
      <c r="D1941" s="264"/>
      <c r="E1941" s="264" t="s">
        <v>61</v>
      </c>
      <c r="F1941" s="264"/>
      <c r="G1941" s="269" t="s">
        <v>62</v>
      </c>
      <c r="H1941" s="270"/>
      <c r="I1941" s="54" t="s">
        <v>61</v>
      </c>
      <c r="J1941" s="269" t="s">
        <v>62</v>
      </c>
      <c r="K1941" s="271"/>
      <c r="L1941" s="54" t="s">
        <v>61</v>
      </c>
      <c r="M1941" s="269" t="s">
        <v>62</v>
      </c>
      <c r="N1941" s="271"/>
      <c r="O1941" s="272" t="s">
        <v>16</v>
      </c>
      <c r="P1941" s="272"/>
      <c r="Q1941" s="272"/>
      <c r="R1941" s="55" t="s">
        <v>61</v>
      </c>
      <c r="S1941" s="273" t="s">
        <v>62</v>
      </c>
      <c r="T1941" s="273"/>
      <c r="U1941" s="1"/>
      <c r="V1941" s="1"/>
      <c r="W1941" s="1"/>
      <c r="X1941" s="1"/>
      <c r="Y1941" s="1"/>
    </row>
    <row r="1942" spans="1:25" s="85" customFormat="1" x14ac:dyDescent="0.25">
      <c r="A1942" s="1"/>
      <c r="B1942" s="84"/>
      <c r="C1942" s="1"/>
      <c r="D1942" s="56" t="s">
        <v>63</v>
      </c>
      <c r="E1942" s="228">
        <f t="shared" ref="E1942:E1951" si="225">COUNTIFS(G1918:G1921,"O",B1918:B1921,"AGUA Y SANEAMIENTO")</f>
        <v>0</v>
      </c>
      <c r="F1942" s="229"/>
      <c r="G1942" s="230">
        <f t="shared" ref="G1942:G1947" si="226">SUMIFS(N1911:N1918,G1911:G1918,"O",B1911:B1918,"AGUA Y SANEAMIENTO")</f>
        <v>0</v>
      </c>
      <c r="H1942" s="231"/>
      <c r="I1942" s="57">
        <f>COUNTIFS(G1909:G1912,"A",B1909:B1912,"AGUA Y SANEAMIENTO")</f>
        <v>0</v>
      </c>
      <c r="J1942" s="230">
        <f t="shared" ref="J1942:J1947" si="227">SUMIFS(N1911:N1918,G1911:G1918,"A",B1911:B1918,"AGUA Y SANEAMIENTO")</f>
        <v>0</v>
      </c>
      <c r="K1942" s="232"/>
      <c r="L1942" s="57">
        <f>COUNTIFS(G1909:G1912,"AC",B1909:B1912,"AGUA Y SANEAMIENTO")</f>
        <v>0</v>
      </c>
      <c r="M1942" s="230">
        <f>SUMIFS(N1912:N1919,G1912:G1919,"AC",B1912:B1919,"AGUA Y SANEAMIENTO")</f>
        <v>0</v>
      </c>
      <c r="N1942" s="232"/>
      <c r="O1942" s="246" t="s">
        <v>64</v>
      </c>
      <c r="P1942" s="247"/>
      <c r="Q1942" s="247"/>
      <c r="R1942" s="248">
        <f>COUNTIF(B1932:B1939,"FGP")</f>
        <v>2</v>
      </c>
      <c r="S1942" s="250">
        <f>SUMIF(B1932:B1939,"FGP",M1932:M1939)</f>
        <v>562619.52</v>
      </c>
      <c r="T1942" s="251"/>
      <c r="U1942" s="1"/>
      <c r="V1942" s="1"/>
      <c r="W1942" s="1"/>
      <c r="X1942" s="1"/>
      <c r="Y1942" s="1"/>
    </row>
    <row r="1943" spans="1:25" s="85" customFormat="1" x14ac:dyDescent="0.25">
      <c r="A1943" s="1"/>
      <c r="B1943" s="84"/>
      <c r="C1943" s="1"/>
      <c r="D1943" s="56" t="s">
        <v>65</v>
      </c>
      <c r="E1943" s="228">
        <f t="shared" si="225"/>
        <v>0</v>
      </c>
      <c r="F1943" s="229"/>
      <c r="G1943" s="230">
        <f t="shared" si="226"/>
        <v>0</v>
      </c>
      <c r="H1943" s="231"/>
      <c r="I1943" s="57">
        <f>COUNTIFS(G1909:G1912,"A",B1909:B1912,"EDUCACIÓN")</f>
        <v>0</v>
      </c>
      <c r="J1943" s="230">
        <f t="shared" si="227"/>
        <v>0</v>
      </c>
      <c r="K1943" s="232"/>
      <c r="L1943" s="57">
        <f>COUNTIFS(G1909:G1912,"AC",B1909:B1912,"EDUCACIÓN")</f>
        <v>0</v>
      </c>
      <c r="M1943" s="230">
        <f>SUMIFS(N1908:N1910,G1908:G1910,"AC",B1908:B1910,"AGUA Y SANEAMIENTO")</f>
        <v>0</v>
      </c>
      <c r="N1943" s="232"/>
      <c r="O1943" s="246"/>
      <c r="P1943" s="247"/>
      <c r="Q1943" s="247"/>
      <c r="R1943" s="274"/>
      <c r="S1943" s="254"/>
      <c r="T1943" s="255"/>
      <c r="U1943" s="1"/>
      <c r="V1943" s="1"/>
      <c r="W1943" s="1"/>
      <c r="X1943" s="1"/>
      <c r="Y1943" s="1"/>
    </row>
    <row r="1944" spans="1:25" s="85" customFormat="1" x14ac:dyDescent="0.25">
      <c r="A1944" s="1"/>
      <c r="B1944" s="1"/>
      <c r="C1944" s="1"/>
      <c r="D1944" s="58" t="s">
        <v>66</v>
      </c>
      <c r="E1944" s="228">
        <f t="shared" si="225"/>
        <v>0</v>
      </c>
      <c r="F1944" s="229"/>
      <c r="G1944" s="230">
        <f t="shared" si="226"/>
        <v>0</v>
      </c>
      <c r="H1944" s="231"/>
      <c r="I1944" s="57">
        <f>COUNTIFS(G1909:G1912,"A",B1909:B1912,"OTROS PROYECTOS")</f>
        <v>0</v>
      </c>
      <c r="J1944" s="230">
        <f t="shared" si="227"/>
        <v>0</v>
      </c>
      <c r="K1944" s="232"/>
      <c r="L1944" s="57">
        <f>COUNTIFS(G1909:G1912,"AC",B1909:B1912,"OTROS PROYECTOS")</f>
        <v>0</v>
      </c>
      <c r="M1944" s="230">
        <f>SUMIFS(N1908:N1911,G1908:G1911,"AC",B1908:B1911,"AGUA Y SANEAMIENTO")</f>
        <v>0</v>
      </c>
      <c r="N1944" s="232"/>
      <c r="O1944" s="246" t="s">
        <v>67</v>
      </c>
      <c r="P1944" s="247"/>
      <c r="Q1944" s="247"/>
      <c r="R1944" s="248">
        <f>COUNTIF(B1932:B1939,"FORTAMUN")</f>
        <v>0</v>
      </c>
      <c r="S1944" s="250">
        <f>SUMIF(B1932:B1939,"FORTAMUN",N1932:N1939)</f>
        <v>0</v>
      </c>
      <c r="T1944" s="251"/>
      <c r="U1944" s="1"/>
      <c r="V1944" s="1"/>
      <c r="W1944" s="1"/>
      <c r="X1944" s="1"/>
      <c r="Y1944" s="1"/>
    </row>
    <row r="1945" spans="1:25" s="85" customFormat="1" x14ac:dyDescent="0.25">
      <c r="A1945" s="1"/>
      <c r="B1945" s="1"/>
      <c r="C1945" s="1"/>
      <c r="D1945" s="58" t="s">
        <v>68</v>
      </c>
      <c r="E1945" s="228">
        <f t="shared" si="225"/>
        <v>0</v>
      </c>
      <c r="F1945" s="229"/>
      <c r="G1945" s="230">
        <f t="shared" si="226"/>
        <v>0</v>
      </c>
      <c r="H1945" s="231"/>
      <c r="I1945" s="57">
        <f>COUNTIFS(G1909:G1912,"A",B1909:B1912,"SALUD")</f>
        <v>0</v>
      </c>
      <c r="J1945" s="230">
        <f t="shared" si="227"/>
        <v>0</v>
      </c>
      <c r="K1945" s="232"/>
      <c r="L1945" s="57">
        <f>COUNTIFS(G1909:G1912,"AC",B1909:B1912,"SALUD")</f>
        <v>0</v>
      </c>
      <c r="M1945" s="230">
        <f>SUMIFS(N1908:N1912,G1908:G1912,"AC",B1908:B1912,"AGUA Y SANEAMIENTO")</f>
        <v>0</v>
      </c>
      <c r="N1945" s="232"/>
      <c r="O1945" s="246"/>
      <c r="P1945" s="247"/>
      <c r="Q1945" s="247"/>
      <c r="R1945" s="249"/>
      <c r="S1945" s="252"/>
      <c r="T1945" s="253"/>
      <c r="U1945" s="1"/>
      <c r="V1945" s="1"/>
      <c r="W1945" s="1"/>
      <c r="X1945" s="1"/>
      <c r="Y1945" s="1"/>
    </row>
    <row r="1946" spans="1:25" s="85" customFormat="1" x14ac:dyDescent="0.25">
      <c r="A1946" s="1"/>
      <c r="B1946" s="1"/>
      <c r="C1946" s="1"/>
      <c r="D1946" s="58" t="s">
        <v>69</v>
      </c>
      <c r="E1946" s="228">
        <f t="shared" si="225"/>
        <v>0</v>
      </c>
      <c r="F1946" s="229"/>
      <c r="G1946" s="230">
        <f t="shared" si="226"/>
        <v>0</v>
      </c>
      <c r="H1946" s="231"/>
      <c r="I1946" s="57">
        <f>COUNTIFS(G1909:G1912,"A",B1909:B1912,"URBANIZACIÓN")</f>
        <v>0</v>
      </c>
      <c r="J1946" s="230">
        <f t="shared" si="227"/>
        <v>0</v>
      </c>
      <c r="K1946" s="232"/>
      <c r="L1946" s="57">
        <f>COUNTIFS(G1909:G1912,"AC",B1909:B1912,"URBANIZACIÓN")</f>
        <v>0</v>
      </c>
      <c r="M1946" s="230">
        <f>SUMIFS(N1908:N1913,G1908:G1913,"AC",B1908:B1913,"AGUA Y SANEAMIENTO")</f>
        <v>0</v>
      </c>
      <c r="N1946" s="232"/>
      <c r="O1946" s="246"/>
      <c r="P1946" s="247"/>
      <c r="Q1946" s="247"/>
      <c r="R1946" s="249"/>
      <c r="S1946" s="254"/>
      <c r="T1946" s="255"/>
      <c r="U1946" s="1"/>
      <c r="V1946" s="1"/>
      <c r="W1946" s="1"/>
      <c r="X1946" s="1"/>
      <c r="Y1946" s="1"/>
    </row>
    <row r="1947" spans="1:25" s="85" customFormat="1" x14ac:dyDescent="0.25">
      <c r="A1947" s="1"/>
      <c r="B1947" s="1"/>
      <c r="C1947" s="1"/>
      <c r="D1947" s="58" t="s">
        <v>70</v>
      </c>
      <c r="E1947" s="228">
        <f t="shared" si="225"/>
        <v>0</v>
      </c>
      <c r="F1947" s="229"/>
      <c r="G1947" s="230">
        <f t="shared" si="226"/>
        <v>0</v>
      </c>
      <c r="H1947" s="231"/>
      <c r="I1947" s="57">
        <f>COUNTIFS(G1909:G1912,"A",B1909:B1912,"VIVIENDA")</f>
        <v>0</v>
      </c>
      <c r="J1947" s="230">
        <f t="shared" si="227"/>
        <v>0</v>
      </c>
      <c r="K1947" s="232"/>
      <c r="L1947" s="57">
        <f>COUNTIFS(G1909:G1912,"AC",B1909:B1912,"VIVIENDA")</f>
        <v>0</v>
      </c>
      <c r="M1947" s="230">
        <f>SUMIFS(N1908:N1918,G1908:G1918,"AC",B1908:B1918,"AGUA Y SANEAMIENTO")</f>
        <v>0</v>
      </c>
      <c r="N1947" s="232"/>
      <c r="O1947" s="243"/>
      <c r="P1947" s="244"/>
      <c r="Q1947" s="229"/>
      <c r="R1947" s="59"/>
      <c r="S1947" s="245"/>
      <c r="T1947" s="245"/>
      <c r="U1947" s="1"/>
      <c r="V1947" s="1"/>
      <c r="W1947" s="1"/>
      <c r="X1947" s="1"/>
      <c r="Y1947" s="1"/>
    </row>
    <row r="1948" spans="1:25" s="85" customFormat="1" x14ac:dyDescent="0.25">
      <c r="A1948" s="1"/>
      <c r="B1948" s="1"/>
      <c r="C1948" s="1"/>
      <c r="D1948" s="60" t="s">
        <v>71</v>
      </c>
      <c r="E1948" s="228">
        <f t="shared" si="225"/>
        <v>0</v>
      </c>
      <c r="F1948" s="229"/>
      <c r="G1948" s="230">
        <f>SUMIFS(N1918:N1924,G1918:G1924,"O",B1918:B1924,"AGUA Y SANEAMIENTO")</f>
        <v>0</v>
      </c>
      <c r="H1948" s="231"/>
      <c r="I1948" s="57">
        <f>COUNTIFS(G1909:G1912,"A",B1909:B1912,"PRODIM")</f>
        <v>0</v>
      </c>
      <c r="J1948" s="230">
        <f>SUMIFS(N1918:N1924,G1918:G1924,"A",B1918:B1924,"AGUA Y SANEAMIENTO")</f>
        <v>0</v>
      </c>
      <c r="K1948" s="232"/>
      <c r="L1948" s="57">
        <f>COUNTIFS(G1909:G1912,"AC",B1909:B1912,"PRODIM")</f>
        <v>0</v>
      </c>
      <c r="M1948" s="230">
        <f>SUMIFS(N1909:N1919,G1909:G1919,"AC",B1909:B1919,"AGUA Y SANEAMIENTO")</f>
        <v>0</v>
      </c>
      <c r="N1948" s="232"/>
      <c r="O1948" s="243"/>
      <c r="P1948" s="244"/>
      <c r="Q1948" s="229"/>
      <c r="R1948" s="59"/>
      <c r="S1948" s="245"/>
      <c r="T1948" s="245"/>
      <c r="U1948" s="1"/>
      <c r="V1948" s="1"/>
      <c r="W1948" s="1"/>
      <c r="X1948" s="1"/>
      <c r="Y1948" s="1"/>
    </row>
    <row r="1949" spans="1:25" s="85" customFormat="1" x14ac:dyDescent="0.25">
      <c r="A1949" s="1"/>
      <c r="B1949" s="1"/>
      <c r="C1949" s="1"/>
      <c r="D1949" s="60" t="s">
        <v>72</v>
      </c>
      <c r="E1949" s="228">
        <f t="shared" si="225"/>
        <v>0</v>
      </c>
      <c r="F1949" s="229"/>
      <c r="G1949" s="230">
        <f>SUMIFS(N1919:N1925,G1919:G1925,"O",B1919:B1925,"AGUA Y SANEAMIENTO")</f>
        <v>0</v>
      </c>
      <c r="H1949" s="231"/>
      <c r="I1949" s="57">
        <f>COUNTIFS(G1909:G1912,"A",B1909:B1912,"GASTOS INDIRECTOS")</f>
        <v>0</v>
      </c>
      <c r="J1949" s="230">
        <f>SUMIFS(N1919:N1925,G1919:G1925,"A",B1919:B1925,"AGUA Y SANEAMIENTO")</f>
        <v>0</v>
      </c>
      <c r="K1949" s="232"/>
      <c r="L1949" s="57">
        <f>COUNTIFS(G1909:G1912,"AC",B1909:B1912,"GASTOS INDIRECTOS")</f>
        <v>0</v>
      </c>
      <c r="M1949" s="230">
        <f>SUMIFS(N1910:N1920,G1910:G1920,"AC",B1910:B1920,"AGUA Y SANEAMIENTO")</f>
        <v>0</v>
      </c>
      <c r="N1949" s="232"/>
      <c r="O1949" s="243"/>
      <c r="P1949" s="244"/>
      <c r="Q1949" s="229"/>
      <c r="R1949" s="59"/>
      <c r="S1949" s="245"/>
      <c r="T1949" s="245"/>
      <c r="U1949" s="1"/>
      <c r="V1949" s="1"/>
      <c r="W1949" s="1"/>
      <c r="X1949" s="1"/>
      <c r="Y1949" s="1"/>
    </row>
    <row r="1950" spans="1:25" s="85" customFormat="1" ht="24" x14ac:dyDescent="0.25">
      <c r="A1950" s="1"/>
      <c r="B1950" s="1"/>
      <c r="C1950" s="1"/>
      <c r="D1950" s="61" t="s">
        <v>64</v>
      </c>
      <c r="E1950" s="228">
        <f t="shared" si="225"/>
        <v>0</v>
      </c>
      <c r="F1950" s="229"/>
      <c r="G1950" s="230">
        <f>SUMIFS(N1920:N1926,G1920:G1926,"O",B1920:B1926,"AGUA Y SANEAMIENTO")</f>
        <v>0</v>
      </c>
      <c r="H1950" s="231"/>
      <c r="I1950" s="57">
        <f>COUNTIFS(G1909:G1912,"A",B1909:B1912,"FGP")</f>
        <v>0</v>
      </c>
      <c r="J1950" s="230">
        <f>SUMIFS(N1920:N1926,G1920:G1926,"A",B1920:B1926,"AGUA Y SANEAMIENTO")</f>
        <v>0</v>
      </c>
      <c r="K1950" s="232"/>
      <c r="L1950" s="57">
        <f>COUNTIFS(G1909:G1912,"AC",B1909:B1912,"FGP")</f>
        <v>0</v>
      </c>
      <c r="M1950" s="230"/>
      <c r="N1950" s="232"/>
      <c r="O1950" s="243"/>
      <c r="P1950" s="244"/>
      <c r="Q1950" s="229"/>
      <c r="R1950" s="59"/>
      <c r="S1950" s="245"/>
      <c r="T1950" s="245"/>
      <c r="U1950" s="1"/>
      <c r="V1950" s="1"/>
      <c r="W1950" s="1"/>
      <c r="X1950" s="1"/>
      <c r="Y1950" s="1"/>
    </row>
    <row r="1951" spans="1:25" s="85" customFormat="1" ht="24.75" thickBot="1" x14ac:dyDescent="0.3">
      <c r="A1951" s="1"/>
      <c r="B1951" s="1"/>
      <c r="C1951" s="1"/>
      <c r="D1951" s="62" t="s">
        <v>67</v>
      </c>
      <c r="E1951" s="228">
        <f t="shared" si="225"/>
        <v>0</v>
      </c>
      <c r="F1951" s="229"/>
      <c r="G1951" s="230">
        <f>SUMIFS(N1921:N1927,G1921:G1927,"O",B1921:B1927,"AGUA Y SANEAMIENTO")</f>
        <v>0</v>
      </c>
      <c r="H1951" s="231"/>
      <c r="I1951" s="63">
        <f>COUNTIFS(G1909:G1912,"A",B1909:B1912,"FORTAMUN")</f>
        <v>0</v>
      </c>
      <c r="J1951" s="230">
        <f>SUMIFS(N1921:N1927,G1921:G1927,"A",B1921:B1927,"AGUA Y SANEAMIENTO")</f>
        <v>0</v>
      </c>
      <c r="K1951" s="232"/>
      <c r="L1951" s="63">
        <f>COUNTIFS(G1909:G1912,"AC",B1909:B1912,"FORTAMUN")</f>
        <v>0</v>
      </c>
      <c r="M1951" s="230">
        <f>SUMIFS(N1912:N1922,G1912:G1922,"AC",B1912:B1922,"AGUA Y SANEAMIENTO")</f>
        <v>0</v>
      </c>
      <c r="N1951" s="232"/>
      <c r="O1951" s="233"/>
      <c r="P1951" s="234"/>
      <c r="Q1951" s="235"/>
      <c r="R1951" s="64"/>
      <c r="S1951" s="236"/>
      <c r="T1951" s="236"/>
      <c r="U1951" s="1"/>
      <c r="V1951" s="1"/>
      <c r="W1951" s="1"/>
      <c r="X1951" s="1"/>
      <c r="Y1951" s="1"/>
    </row>
    <row r="1952" spans="1:25" s="85" customFormat="1" ht="15.75" thickBot="1" x14ac:dyDescent="0.3">
      <c r="A1952" s="1"/>
      <c r="B1952" s="1"/>
      <c r="C1952" s="1"/>
      <c r="D1952" s="65" t="s">
        <v>73</v>
      </c>
      <c r="E1952" s="237">
        <f>SUBTOTAL(9,E1942:F1951)</f>
        <v>0</v>
      </c>
      <c r="F1952" s="238"/>
      <c r="G1952" s="239">
        <f>SUBTOTAL(9,G1942:H1951)</f>
        <v>0</v>
      </c>
      <c r="H1952" s="240"/>
      <c r="I1952" s="66">
        <f>SUBTOTAL(9,I1942:I1951)</f>
        <v>0</v>
      </c>
      <c r="J1952" s="239">
        <f>SUBTOTAL(9,J1942:K1951)</f>
        <v>0</v>
      </c>
      <c r="K1952" s="240"/>
      <c r="L1952" s="67">
        <f>SUBTOTAL(9,L1942:L1951)</f>
        <v>0</v>
      </c>
      <c r="M1952" s="239">
        <f>SUBTOTAL(9,M1942:N1951)</f>
        <v>0</v>
      </c>
      <c r="N1952" s="240"/>
      <c r="O1952" s="67"/>
      <c r="P1952" s="68"/>
      <c r="Q1952" s="69"/>
      <c r="R1952" s="70">
        <f>SUBTOTAL(9,R1942:R1951)</f>
        <v>2</v>
      </c>
      <c r="S1952" s="239">
        <f>SUBTOTAL(9,S1942:T1951)</f>
        <v>562619.52</v>
      </c>
      <c r="T1952" s="240"/>
      <c r="U1952" s="1"/>
      <c r="V1952" s="1"/>
      <c r="W1952" s="1"/>
      <c r="X1952" s="1"/>
      <c r="Y1952" s="1"/>
    </row>
    <row r="1953" spans="1:25" s="85" customFormat="1" x14ac:dyDescent="0.25">
      <c r="A1953" s="1"/>
      <c r="B1953" s="1"/>
      <c r="C1953" s="1"/>
      <c r="D1953" s="1"/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"/>
      <c r="P1953" s="1"/>
      <c r="Q1953" s="1"/>
      <c r="R1953" s="1"/>
      <c r="S1953" s="1"/>
      <c r="T1953" s="1"/>
      <c r="U1953" s="1"/>
      <c r="V1953" s="1"/>
      <c r="W1953" s="1"/>
      <c r="X1953" s="1"/>
      <c r="Y1953" s="1"/>
    </row>
    <row r="1954" spans="1:25" s="85" customFormat="1" x14ac:dyDescent="0.25">
      <c r="A1954" s="1"/>
      <c r="B1954" s="1"/>
      <c r="C1954" s="1"/>
      <c r="D1954" s="1"/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"/>
      <c r="P1954" s="1"/>
      <c r="Q1954" s="1"/>
      <c r="R1954" s="1"/>
      <c r="S1954" s="1"/>
      <c r="T1954" s="1"/>
      <c r="U1954" s="1"/>
      <c r="V1954" s="1"/>
      <c r="W1954" s="1"/>
      <c r="X1954" s="1"/>
      <c r="Y1954" s="1"/>
    </row>
    <row r="1955" spans="1:25" s="85" customFormat="1" x14ac:dyDescent="0.25">
      <c r="A1955" s="1"/>
      <c r="B1955" s="39"/>
      <c r="C1955" s="39"/>
      <c r="D1955" s="39"/>
      <c r="E1955" s="39"/>
      <c r="F1955" s="39"/>
      <c r="G1955" s="39"/>
      <c r="H1955" s="39"/>
      <c r="I1955" s="39"/>
      <c r="J1955" s="39"/>
      <c r="K1955" s="39"/>
      <c r="L1955" s="39"/>
      <c r="M1955" s="39"/>
      <c r="N1955" s="39"/>
      <c r="O1955" s="39"/>
      <c r="P1955" s="39"/>
      <c r="Q1955" s="39"/>
      <c r="R1955" s="39"/>
      <c r="S1955" s="39"/>
      <c r="T1955" s="39"/>
      <c r="U1955" s="39"/>
      <c r="V1955" s="39"/>
      <c r="W1955" s="39"/>
      <c r="X1955" s="39"/>
      <c r="Y1955" s="39"/>
    </row>
    <row r="1956" spans="1:25" x14ac:dyDescent="0.25">
      <c r="B1956" s="136"/>
      <c r="C1956" s="241"/>
      <c r="D1956" s="241"/>
      <c r="E1956" s="146"/>
      <c r="F1956" s="146"/>
      <c r="G1956" s="146"/>
      <c r="H1956" s="359"/>
      <c r="I1956" s="242"/>
      <c r="J1956" s="242"/>
      <c r="K1956" s="242"/>
      <c r="L1956" s="242"/>
      <c r="M1956" s="142"/>
      <c r="N1956" s="142"/>
      <c r="O1956" s="242"/>
      <c r="P1956" s="242"/>
      <c r="Q1956" s="242"/>
      <c r="R1956" s="242"/>
      <c r="S1956" s="142"/>
      <c r="T1956" s="142"/>
      <c r="U1956" s="242"/>
      <c r="V1956" s="242"/>
      <c r="W1956" s="242"/>
      <c r="X1956" s="242"/>
      <c r="Y1956" s="242"/>
    </row>
    <row r="1957" spans="1:25" x14ac:dyDescent="0.25">
      <c r="B1957" s="136"/>
      <c r="C1957" s="225"/>
      <c r="D1957" s="225"/>
      <c r="E1957" s="225"/>
      <c r="F1957" s="225"/>
      <c r="G1957" s="225"/>
      <c r="H1957" s="360"/>
      <c r="I1957" s="138"/>
      <c r="J1957" s="138"/>
      <c r="K1957" s="138"/>
      <c r="L1957" s="138"/>
      <c r="M1957" s="138"/>
      <c r="N1957" s="137"/>
      <c r="O1957" s="138"/>
      <c r="P1957" s="138"/>
      <c r="Q1957" s="138"/>
      <c r="R1957" s="138"/>
      <c r="S1957" s="137"/>
      <c r="T1957" s="138"/>
      <c r="U1957" s="138"/>
      <c r="V1957" s="138"/>
      <c r="W1957" s="138"/>
      <c r="X1957" s="39"/>
      <c r="Y1957" s="39"/>
    </row>
    <row r="1958" spans="1:25" ht="15.75" x14ac:dyDescent="0.25">
      <c r="B1958" s="139"/>
      <c r="C1958" s="227"/>
      <c r="D1958" s="227"/>
      <c r="E1958" s="145"/>
      <c r="F1958" s="145"/>
      <c r="G1958" s="140"/>
      <c r="H1958" s="360"/>
      <c r="I1958" s="227"/>
      <c r="J1958" s="227"/>
      <c r="K1958" s="227"/>
      <c r="L1958" s="227"/>
      <c r="M1958" s="141"/>
      <c r="N1958" s="141"/>
      <c r="O1958" s="227"/>
      <c r="P1958" s="227"/>
      <c r="Q1958" s="227"/>
      <c r="R1958" s="227"/>
      <c r="S1958" s="142"/>
      <c r="T1958" s="141"/>
      <c r="U1958" s="227"/>
      <c r="V1958" s="227"/>
      <c r="W1958" s="227"/>
      <c r="X1958" s="227"/>
      <c r="Y1958" s="227"/>
    </row>
    <row r="1959" spans="1:25" ht="15.75" x14ac:dyDescent="0.25">
      <c r="B1959" s="139"/>
      <c r="C1959" s="227"/>
      <c r="D1959" s="227"/>
      <c r="E1959" s="145"/>
      <c r="F1959" s="145"/>
      <c r="G1959" s="145"/>
      <c r="H1959" s="360"/>
      <c r="I1959" s="227"/>
      <c r="J1959" s="227"/>
      <c r="K1959" s="227"/>
      <c r="L1959" s="227"/>
      <c r="M1959" s="141"/>
      <c r="N1959" s="141"/>
      <c r="O1959" s="227"/>
      <c r="P1959" s="227"/>
      <c r="Q1959" s="227"/>
      <c r="R1959" s="227"/>
      <c r="S1959" s="141"/>
      <c r="T1959" s="141"/>
      <c r="U1959" s="227"/>
      <c r="V1959" s="227"/>
      <c r="W1959" s="227"/>
      <c r="X1959" s="227"/>
      <c r="Y1959" s="227"/>
    </row>
    <row r="1960" spans="1:25" x14ac:dyDescent="0.25">
      <c r="B1960" s="39"/>
      <c r="C1960" s="39"/>
      <c r="D1960" s="39"/>
      <c r="E1960" s="39"/>
      <c r="F1960" s="39"/>
      <c r="G1960" s="39"/>
      <c r="H1960" s="39"/>
      <c r="I1960" s="39"/>
      <c r="J1960" s="39"/>
      <c r="K1960" s="39"/>
      <c r="L1960" s="39"/>
      <c r="M1960" s="39"/>
      <c r="N1960" s="39"/>
      <c r="O1960" s="39"/>
      <c r="P1960" s="39"/>
      <c r="Q1960" s="39"/>
      <c r="R1960" s="39"/>
      <c r="S1960" s="39"/>
      <c r="T1960" s="39"/>
      <c r="U1960" s="39"/>
      <c r="V1960" s="39"/>
      <c r="W1960" s="39"/>
      <c r="X1960" s="39"/>
      <c r="Y1960" s="39"/>
    </row>
    <row r="1961" spans="1:25" x14ac:dyDescent="0.25">
      <c r="B1961" s="39"/>
      <c r="C1961" s="39"/>
      <c r="D1961" s="39"/>
      <c r="E1961" s="39"/>
      <c r="F1961" s="39"/>
      <c r="G1961" s="39"/>
      <c r="H1961" s="39"/>
      <c r="I1961" s="39"/>
      <c r="J1961" s="39"/>
      <c r="K1961" s="39"/>
      <c r="L1961" s="39"/>
      <c r="M1961" s="39"/>
      <c r="N1961" s="39"/>
      <c r="O1961" s="39"/>
      <c r="P1961" s="39"/>
      <c r="Q1961" s="39"/>
      <c r="R1961" s="39"/>
      <c r="S1961" s="39"/>
      <c r="T1961" s="39"/>
      <c r="U1961" s="39"/>
      <c r="V1961" s="39"/>
      <c r="W1961" s="39"/>
      <c r="X1961" s="39"/>
      <c r="Y1961" s="39"/>
    </row>
    <row r="1962" spans="1:25" x14ac:dyDescent="0.25">
      <c r="B1962" s="39"/>
      <c r="C1962" s="39"/>
      <c r="D1962" s="39"/>
      <c r="E1962" s="39"/>
      <c r="F1962" s="39"/>
      <c r="G1962" s="39"/>
      <c r="H1962" s="39"/>
      <c r="I1962" s="39"/>
      <c r="J1962" s="39"/>
      <c r="K1962" s="39"/>
      <c r="L1962" s="39"/>
      <c r="M1962" s="39"/>
      <c r="N1962" s="39"/>
      <c r="O1962" s="39"/>
      <c r="P1962" s="39"/>
      <c r="Q1962" s="39"/>
      <c r="R1962" s="39"/>
      <c r="S1962" s="39"/>
      <c r="T1962" s="39"/>
      <c r="U1962" s="39"/>
      <c r="V1962" s="39"/>
      <c r="W1962" s="39"/>
      <c r="X1962" s="39"/>
      <c r="Y1962" s="39"/>
    </row>
    <row r="1963" spans="1:25" x14ac:dyDescent="0.25">
      <c r="B1963" s="39"/>
      <c r="C1963" s="39"/>
      <c r="D1963" s="39"/>
      <c r="E1963" s="39"/>
      <c r="F1963" s="39"/>
      <c r="G1963" s="39"/>
      <c r="H1963" s="39"/>
      <c r="I1963" s="39"/>
      <c r="J1963" s="39"/>
      <c r="K1963" s="39"/>
      <c r="L1963" s="39"/>
      <c r="M1963" s="39"/>
      <c r="N1963" s="39"/>
      <c r="O1963" s="39"/>
      <c r="P1963" s="39"/>
      <c r="Q1963" s="39"/>
      <c r="R1963" s="39"/>
      <c r="S1963" s="39"/>
      <c r="T1963" s="39"/>
      <c r="U1963" s="39"/>
      <c r="V1963" s="39"/>
      <c r="W1963" s="39"/>
      <c r="X1963" s="39"/>
      <c r="Y1963" s="39"/>
    </row>
    <row r="1981" spans="1:25" ht="20.25" x14ac:dyDescent="0.25">
      <c r="A1981" s="311" t="s">
        <v>0</v>
      </c>
      <c r="B1981" s="312"/>
      <c r="C1981" s="312"/>
      <c r="D1981" s="312"/>
      <c r="E1981" s="312"/>
      <c r="F1981" s="312"/>
      <c r="G1981" s="312"/>
      <c r="H1981" s="312"/>
      <c r="I1981" s="312"/>
      <c r="J1981" s="312"/>
      <c r="K1981" s="312"/>
      <c r="L1981" s="312"/>
      <c r="M1981" s="312"/>
      <c r="N1981" s="312"/>
      <c r="O1981" s="312"/>
      <c r="P1981" s="312"/>
      <c r="Q1981" s="312"/>
      <c r="R1981" s="312"/>
      <c r="S1981" s="312"/>
      <c r="T1981" s="312"/>
      <c r="U1981" s="312"/>
      <c r="V1981" s="312"/>
      <c r="W1981" s="312"/>
      <c r="X1981" s="312"/>
      <c r="Y1981" s="313"/>
    </row>
    <row r="1982" spans="1:25" x14ac:dyDescent="0.25">
      <c r="A1982" s="149"/>
      <c r="B1982" s="150"/>
      <c r="C1982" s="150"/>
      <c r="D1982" s="150"/>
      <c r="E1982" s="150"/>
      <c r="F1982" s="150"/>
      <c r="G1982" s="150"/>
      <c r="H1982" s="150"/>
      <c r="I1982" s="150"/>
      <c r="J1982" s="150"/>
      <c r="K1982" s="150"/>
      <c r="L1982" s="150"/>
      <c r="M1982" s="150"/>
      <c r="N1982" s="150"/>
      <c r="O1982" s="150"/>
      <c r="P1982" s="150"/>
      <c r="Q1982" s="150"/>
      <c r="R1982" s="150"/>
      <c r="S1982" s="150"/>
      <c r="T1982" s="150"/>
      <c r="U1982" s="150"/>
      <c r="V1982" s="150"/>
      <c r="W1982" s="150"/>
      <c r="X1982" s="150"/>
      <c r="Y1982" s="151"/>
    </row>
    <row r="1983" spans="1:25" ht="15.75" x14ac:dyDescent="0.25">
      <c r="A1983" s="314" t="s">
        <v>286</v>
      </c>
      <c r="B1983" s="315"/>
      <c r="C1983" s="315"/>
      <c r="D1983" s="315"/>
      <c r="E1983" s="315"/>
      <c r="F1983" s="315"/>
      <c r="G1983" s="315"/>
      <c r="H1983" s="315"/>
      <c r="I1983" s="315"/>
      <c r="J1983" s="315"/>
      <c r="K1983" s="315"/>
      <c r="L1983" s="315"/>
      <c r="M1983" s="315"/>
      <c r="N1983" s="315"/>
      <c r="O1983" s="315"/>
      <c r="P1983" s="315"/>
      <c r="Q1983" s="315"/>
      <c r="R1983" s="315"/>
      <c r="S1983" s="315"/>
      <c r="T1983" s="315"/>
      <c r="U1983" s="315"/>
      <c r="V1983" s="315"/>
      <c r="W1983" s="315"/>
      <c r="X1983" s="315"/>
      <c r="Y1983" s="316"/>
    </row>
    <row r="1984" spans="1:25" ht="15.75" x14ac:dyDescent="0.25">
      <c r="A1984" s="152"/>
      <c r="B1984" s="153"/>
      <c r="C1984" s="153"/>
      <c r="D1984" s="153"/>
      <c r="E1984" s="153"/>
      <c r="F1984" s="153"/>
      <c r="G1984" s="153"/>
      <c r="H1984" s="153"/>
      <c r="I1984" s="153"/>
      <c r="J1984" s="153"/>
      <c r="K1984" s="153"/>
      <c r="L1984" s="153"/>
      <c r="M1984" s="153"/>
      <c r="N1984" s="153"/>
      <c r="O1984" s="153"/>
      <c r="P1984" s="153"/>
      <c r="Q1984" s="153"/>
      <c r="R1984" s="153"/>
      <c r="S1984" s="153"/>
      <c r="T1984" s="153"/>
      <c r="U1984" s="153"/>
      <c r="V1984" s="153"/>
      <c r="W1984" s="153"/>
      <c r="X1984" s="317"/>
      <c r="Y1984" s="318"/>
    </row>
    <row r="1985" spans="1:25" x14ac:dyDescent="0.25">
      <c r="A1985" s="319"/>
      <c r="B1985" s="320"/>
      <c r="C1985" s="320"/>
      <c r="D1985" s="320"/>
      <c r="E1985" s="320"/>
      <c r="F1985" s="320"/>
      <c r="G1985" s="320"/>
      <c r="H1985" s="320"/>
      <c r="I1985" s="320"/>
      <c r="J1985" s="320"/>
      <c r="K1985" s="320"/>
      <c r="L1985" s="320"/>
      <c r="M1985" s="320"/>
      <c r="N1985" s="320"/>
      <c r="O1985" s="148"/>
      <c r="P1985" s="148"/>
      <c r="Q1985" s="321" t="s">
        <v>197</v>
      </c>
      <c r="R1985" s="321"/>
      <c r="S1985" s="321"/>
      <c r="T1985" s="321"/>
      <c r="U1985" s="321"/>
      <c r="V1985" s="321"/>
      <c r="W1985" s="321"/>
      <c r="X1985" s="321"/>
      <c r="Y1985" s="322"/>
    </row>
    <row r="1988" spans="1:25" x14ac:dyDescent="0.25">
      <c r="A1988" s="287" t="s">
        <v>1</v>
      </c>
      <c r="B1988" s="287"/>
      <c r="C1988" s="323" t="s">
        <v>126</v>
      </c>
      <c r="D1988" s="324"/>
      <c r="E1988" s="324"/>
      <c r="F1988" s="324"/>
      <c r="G1988" s="324"/>
      <c r="H1988" s="324"/>
      <c r="I1988" s="324"/>
      <c r="J1988" s="324"/>
      <c r="K1988" s="324"/>
      <c r="L1988" s="324"/>
      <c r="M1988" s="324"/>
      <c r="N1988" s="324"/>
      <c r="O1988" s="324"/>
      <c r="P1988" s="324"/>
      <c r="Q1988" s="325"/>
      <c r="R1988" s="326" t="s">
        <v>2</v>
      </c>
      <c r="S1988" s="327"/>
      <c r="T1988" s="327"/>
      <c r="U1988" s="327"/>
      <c r="V1988" s="327"/>
      <c r="W1988" s="327"/>
      <c r="X1988" s="327"/>
      <c r="Y1988" s="328"/>
    </row>
    <row r="1989" spans="1:25" x14ac:dyDescent="0.25">
      <c r="A1989" s="287" t="s">
        <v>3</v>
      </c>
      <c r="B1989" s="287"/>
      <c r="C1989" s="288" t="s">
        <v>184</v>
      </c>
      <c r="D1989" s="289"/>
      <c r="E1989" s="289"/>
      <c r="F1989" s="289"/>
      <c r="G1989" s="289"/>
      <c r="H1989" s="289"/>
      <c r="I1989" s="289"/>
      <c r="J1989" s="289"/>
      <c r="K1989" s="289"/>
      <c r="L1989" s="289"/>
      <c r="M1989" s="289"/>
      <c r="N1989" s="289"/>
      <c r="O1989" s="289"/>
      <c r="P1989" s="289"/>
      <c r="Q1989" s="290"/>
      <c r="R1989" s="305" t="s">
        <v>4</v>
      </c>
      <c r="S1989" s="306"/>
      <c r="T1989" s="291" t="s">
        <v>5</v>
      </c>
      <c r="U1989" s="292"/>
      <c r="V1989" s="292"/>
      <c r="W1989" s="292"/>
      <c r="X1989" s="292"/>
      <c r="Y1989" s="293"/>
    </row>
    <row r="1990" spans="1:25" x14ac:dyDescent="0.25">
      <c r="A1990" s="287" t="s">
        <v>6</v>
      </c>
      <c r="B1990" s="287"/>
      <c r="C1990" s="288" t="s">
        <v>80</v>
      </c>
      <c r="D1990" s="289"/>
      <c r="E1990" s="289"/>
      <c r="F1990" s="289"/>
      <c r="G1990" s="289"/>
      <c r="H1990" s="289"/>
      <c r="I1990" s="289"/>
      <c r="J1990" s="289"/>
      <c r="K1990" s="289"/>
      <c r="L1990" s="289"/>
      <c r="M1990" s="289"/>
      <c r="N1990" s="289"/>
      <c r="O1990" s="289"/>
      <c r="P1990" s="289"/>
      <c r="Q1990" s="290"/>
      <c r="R1990" s="307" t="s">
        <v>7</v>
      </c>
      <c r="S1990" s="308"/>
      <c r="T1990" s="291" t="s">
        <v>277</v>
      </c>
      <c r="U1990" s="292"/>
      <c r="V1990" s="292"/>
      <c r="W1990" s="292"/>
      <c r="X1990" s="292"/>
      <c r="Y1990" s="293"/>
    </row>
    <row r="1991" spans="1:25" x14ac:dyDescent="0.25">
      <c r="A1991" s="287" t="s">
        <v>9</v>
      </c>
      <c r="B1991" s="287"/>
      <c r="C1991" s="288" t="s">
        <v>171</v>
      </c>
      <c r="D1991" s="289"/>
      <c r="E1991" s="289"/>
      <c r="F1991" s="289"/>
      <c r="G1991" s="289"/>
      <c r="H1991" s="289"/>
      <c r="I1991" s="289"/>
      <c r="J1991" s="289"/>
      <c r="K1991" s="289"/>
      <c r="L1991" s="289"/>
      <c r="M1991" s="289"/>
      <c r="N1991" s="289"/>
      <c r="O1991" s="289"/>
      <c r="P1991" s="289"/>
      <c r="Q1991" s="290"/>
      <c r="R1991" s="307" t="s">
        <v>10</v>
      </c>
      <c r="S1991" s="308"/>
      <c r="T1991" s="291" t="s">
        <v>278</v>
      </c>
      <c r="U1991" s="292"/>
      <c r="V1991" s="292"/>
      <c r="W1991" s="292"/>
      <c r="X1991" s="292"/>
      <c r="Y1991" s="293"/>
    </row>
    <row r="1992" spans="1:25" ht="15" customHeight="1" x14ac:dyDescent="0.25">
      <c r="A1992" s="287" t="s">
        <v>11</v>
      </c>
      <c r="B1992" s="287"/>
      <c r="C1992" s="288" t="s">
        <v>244</v>
      </c>
      <c r="D1992" s="289"/>
      <c r="E1992" s="289"/>
      <c r="F1992" s="289"/>
      <c r="G1992" s="289"/>
      <c r="H1992" s="289"/>
      <c r="I1992" s="289"/>
      <c r="J1992" s="289"/>
      <c r="K1992" s="289"/>
      <c r="L1992" s="289"/>
      <c r="M1992" s="289"/>
      <c r="N1992" s="289"/>
      <c r="O1992" s="289"/>
      <c r="P1992" s="289"/>
      <c r="Q1992" s="290"/>
      <c r="R1992" s="3" t="s">
        <v>12</v>
      </c>
      <c r="S1992" s="4"/>
      <c r="T1992" s="291" t="s">
        <v>271</v>
      </c>
      <c r="U1992" s="292"/>
      <c r="V1992" s="292"/>
      <c r="W1992" s="292"/>
      <c r="X1992" s="292"/>
      <c r="Y1992" s="293"/>
    </row>
    <row r="1993" spans="1:25" ht="15" customHeight="1" x14ac:dyDescent="0.25">
      <c r="A1993" s="294" t="s">
        <v>13</v>
      </c>
      <c r="B1993" s="294"/>
      <c r="C1993" s="288" t="s">
        <v>245</v>
      </c>
      <c r="D1993" s="289"/>
      <c r="E1993" s="289"/>
      <c r="F1993" s="289"/>
      <c r="G1993" s="289"/>
      <c r="H1993" s="289"/>
      <c r="I1993" s="289"/>
      <c r="J1993" s="289"/>
      <c r="K1993" s="289"/>
      <c r="L1993" s="289"/>
      <c r="M1993" s="289"/>
      <c r="N1993" s="289"/>
      <c r="O1993" s="289"/>
      <c r="P1993" s="289"/>
      <c r="Q1993" s="290"/>
      <c r="R1993" s="295" t="s">
        <v>14</v>
      </c>
      <c r="S1993" s="296"/>
      <c r="T1993" s="297" t="s">
        <v>273</v>
      </c>
      <c r="U1993" s="298"/>
      <c r="V1993" s="298"/>
      <c r="W1993" s="298"/>
      <c r="X1993" s="298"/>
      <c r="Y1993" s="299"/>
    </row>
    <row r="1994" spans="1:25" x14ac:dyDescent="0.25">
      <c r="A1994" s="5"/>
      <c r="B1994" s="5"/>
      <c r="C1994" s="5"/>
      <c r="D1994" s="5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  <c r="S1994" s="5"/>
      <c r="T1994" s="5"/>
      <c r="U1994" s="5"/>
      <c r="V1994" s="5"/>
      <c r="W1994" s="5"/>
      <c r="X1994" s="5"/>
      <c r="Y1994" s="5"/>
    </row>
    <row r="1995" spans="1:25" ht="21" customHeight="1" x14ac:dyDescent="0.25">
      <c r="A1995" s="264" t="s">
        <v>15</v>
      </c>
      <c r="B1995" s="261" t="s">
        <v>16</v>
      </c>
      <c r="C1995" s="263"/>
      <c r="D1995" s="278" t="s">
        <v>17</v>
      </c>
      <c r="E1995" s="280" t="s">
        <v>18</v>
      </c>
      <c r="F1995" s="300" t="s">
        <v>19</v>
      </c>
      <c r="G1995" s="278" t="s">
        <v>20</v>
      </c>
      <c r="H1995" s="280" t="s">
        <v>21</v>
      </c>
      <c r="I1995" s="280" t="s">
        <v>22</v>
      </c>
      <c r="J1995" s="280"/>
      <c r="K1995" s="261" t="s">
        <v>23</v>
      </c>
      <c r="L1995" s="262"/>
      <c r="M1995" s="262"/>
      <c r="N1995" s="262"/>
      <c r="O1995" s="262"/>
      <c r="P1995" s="263"/>
      <c r="Q1995" s="284" t="s">
        <v>24</v>
      </c>
      <c r="R1995" s="284"/>
      <c r="S1995" s="284" t="s">
        <v>25</v>
      </c>
      <c r="T1995" s="284"/>
      <c r="U1995" s="301" t="s">
        <v>26</v>
      </c>
      <c r="V1995" s="221" t="s">
        <v>27</v>
      </c>
      <c r="W1995" s="221" t="s">
        <v>27</v>
      </c>
      <c r="X1995" s="221" t="s">
        <v>27</v>
      </c>
      <c r="Y1995" s="303" t="s">
        <v>28</v>
      </c>
    </row>
    <row r="1996" spans="1:25" ht="24" x14ac:dyDescent="0.25">
      <c r="A1996" s="264"/>
      <c r="B1996" s="8" t="s">
        <v>29</v>
      </c>
      <c r="C1996" s="8" t="s">
        <v>30</v>
      </c>
      <c r="D1996" s="279"/>
      <c r="E1996" s="280"/>
      <c r="F1996" s="300"/>
      <c r="G1996" s="279"/>
      <c r="H1996" s="280"/>
      <c r="I1996" s="9" t="s">
        <v>31</v>
      </c>
      <c r="J1996" s="10" t="s">
        <v>32</v>
      </c>
      <c r="K1996" s="269" t="s">
        <v>33</v>
      </c>
      <c r="L1996" s="270"/>
      <c r="M1996" s="286"/>
      <c r="N1996" s="269" t="s">
        <v>34</v>
      </c>
      <c r="O1996" s="270"/>
      <c r="P1996" s="286"/>
      <c r="Q1996" s="27" t="s">
        <v>35</v>
      </c>
      <c r="R1996" s="27" t="s">
        <v>36</v>
      </c>
      <c r="S1996" s="27" t="s">
        <v>123</v>
      </c>
      <c r="T1996" s="27" t="s">
        <v>124</v>
      </c>
      <c r="U1996" s="302"/>
      <c r="V1996" s="220" t="s">
        <v>37</v>
      </c>
      <c r="W1996" s="220" t="s">
        <v>38</v>
      </c>
      <c r="X1996" s="220" t="s">
        <v>39</v>
      </c>
      <c r="Y1996" s="304"/>
    </row>
    <row r="1997" spans="1:25" ht="24" x14ac:dyDescent="0.25">
      <c r="A1997" s="11"/>
      <c r="B1997" s="8"/>
      <c r="C1997" s="8"/>
      <c r="D1997" s="12"/>
      <c r="E1997" s="8"/>
      <c r="F1997" s="13"/>
      <c r="G1997" s="12"/>
      <c r="H1997" s="8"/>
      <c r="I1997" s="9"/>
      <c r="J1997" s="10"/>
      <c r="K1997" s="8" t="s">
        <v>40</v>
      </c>
      <c r="L1997" s="8" t="s">
        <v>41</v>
      </c>
      <c r="M1997" s="8" t="s">
        <v>42</v>
      </c>
      <c r="N1997" s="8" t="s">
        <v>40</v>
      </c>
      <c r="O1997" s="8" t="s">
        <v>41</v>
      </c>
      <c r="P1997" s="8" t="s">
        <v>42</v>
      </c>
      <c r="Q1997" s="27"/>
      <c r="R1997" s="27"/>
      <c r="S1997" s="27"/>
      <c r="T1997" s="27"/>
      <c r="U1997" s="222"/>
      <c r="V1997" s="223"/>
      <c r="W1997" s="223"/>
      <c r="X1997" s="223"/>
      <c r="Y1997" s="219"/>
    </row>
    <row r="1998" spans="1:25" x14ac:dyDescent="0.25">
      <c r="A1998" s="16">
        <v>1</v>
      </c>
      <c r="B1998" s="16"/>
      <c r="C1998" s="17"/>
      <c r="D1998" s="17"/>
      <c r="E1998" s="17"/>
      <c r="F1998" s="18"/>
      <c r="G1998" s="16"/>
      <c r="H1998" s="18"/>
      <c r="I1998" s="18"/>
      <c r="J1998" s="18"/>
      <c r="K1998" s="19"/>
      <c r="L1998" s="19"/>
      <c r="M1998" s="19"/>
      <c r="N1998" s="19"/>
      <c r="O1998" s="19"/>
      <c r="P1998" s="19"/>
      <c r="Q1998" s="20"/>
      <c r="R1998" s="16"/>
      <c r="S1998" s="21"/>
      <c r="T1998" s="21"/>
      <c r="U1998" s="22"/>
      <c r="V1998" s="23">
        <f>IFERROR((J1998/I1998)*100,0)</f>
        <v>0</v>
      </c>
      <c r="W1998" s="23">
        <f>IFERROR((S1998/T1998)*100,0)</f>
        <v>0</v>
      </c>
      <c r="X1998" s="23">
        <f>IFERROR(((N1998+O1998+P1998)/(K1998+L1998+M1998))*100,0)</f>
        <v>0</v>
      </c>
      <c r="Y1998" s="24"/>
    </row>
    <row r="1999" spans="1:25" x14ac:dyDescent="0.25">
      <c r="A1999" s="16">
        <v>2</v>
      </c>
      <c r="B1999" s="16"/>
      <c r="C1999" s="17"/>
      <c r="D1999" s="17"/>
      <c r="E1999" s="17"/>
      <c r="F1999" s="18"/>
      <c r="G1999" s="16"/>
      <c r="H1999" s="18"/>
      <c r="I1999" s="18"/>
      <c r="J1999" s="18"/>
      <c r="K1999" s="19"/>
      <c r="L1999" s="19"/>
      <c r="M1999" s="19"/>
      <c r="N1999" s="19"/>
      <c r="O1999" s="19"/>
      <c r="P1999" s="19"/>
      <c r="Q1999" s="20"/>
      <c r="R1999" s="16"/>
      <c r="S1999" s="21"/>
      <c r="T1999" s="21"/>
      <c r="U1999" s="22"/>
      <c r="V1999" s="23">
        <f>IFERROR((J1999/I1999)*100,0)</f>
        <v>0</v>
      </c>
      <c r="W1999" s="23">
        <f>IFERROR((S1999/T1999)*100,0)</f>
        <v>0</v>
      </c>
      <c r="X1999" s="23">
        <f>IFERROR(((N1999+O1999+P1999)/(K1999+L1999+M1999))*100,0)</f>
        <v>0</v>
      </c>
      <c r="Y1999" s="24"/>
    </row>
    <row r="2000" spans="1:25" x14ac:dyDescent="0.25">
      <c r="A2000" s="16">
        <v>3</v>
      </c>
      <c r="B2000" s="16"/>
      <c r="C2000" s="17"/>
      <c r="D2000" s="17"/>
      <c r="E2000" s="17"/>
      <c r="F2000" s="18"/>
      <c r="G2000" s="16"/>
      <c r="H2000" s="18"/>
      <c r="I2000" s="18"/>
      <c r="J2000" s="18"/>
      <c r="K2000" s="19"/>
      <c r="L2000" s="19"/>
      <c r="M2000" s="19"/>
      <c r="N2000" s="19"/>
      <c r="O2000" s="19"/>
      <c r="P2000" s="19"/>
      <c r="Q2000" s="20"/>
      <c r="R2000" s="16"/>
      <c r="S2000" s="21"/>
      <c r="T2000" s="21"/>
      <c r="U2000" s="22"/>
      <c r="V2000" s="23">
        <f>IFERROR((J2000/I2000)*100,0)</f>
        <v>0</v>
      </c>
      <c r="W2000" s="23">
        <f>IFERROR((S2000/T2000)*100,0)</f>
        <v>0</v>
      </c>
      <c r="X2000" s="23">
        <f>IFERROR(((N2000+O2000+P2000)/(K2000+L2000+M2000))*100,0)</f>
        <v>0</v>
      </c>
      <c r="Y2000" s="24"/>
    </row>
    <row r="2001" spans="1:25" x14ac:dyDescent="0.25">
      <c r="A2001" s="25"/>
      <c r="B2001" s="25"/>
      <c r="C2001" s="26"/>
      <c r="D2001" s="8" t="s">
        <v>43</v>
      </c>
      <c r="E2001" s="8"/>
      <c r="F2001" s="27"/>
      <c r="G2001" s="25"/>
      <c r="H2001" s="27"/>
      <c r="I2001" s="27"/>
      <c r="J2001" s="27"/>
      <c r="K2001" s="28">
        <f t="shared" ref="K2001:P2001" si="228">K1998+K1999+K2000</f>
        <v>0</v>
      </c>
      <c r="L2001" s="28">
        <f t="shared" si="228"/>
        <v>0</v>
      </c>
      <c r="M2001" s="28">
        <f t="shared" si="228"/>
        <v>0</v>
      </c>
      <c r="N2001" s="28">
        <f t="shared" si="228"/>
        <v>0</v>
      </c>
      <c r="O2001" s="28">
        <f t="shared" si="228"/>
        <v>0</v>
      </c>
      <c r="P2001" s="28">
        <f t="shared" si="228"/>
        <v>0</v>
      </c>
      <c r="Q2001" s="29"/>
      <c r="R2001" s="25"/>
      <c r="S2001" s="30"/>
      <c r="T2001" s="30"/>
      <c r="U2001" s="31"/>
      <c r="V2001" s="31">
        <v>0</v>
      </c>
      <c r="W2001" s="31">
        <v>0</v>
      </c>
      <c r="X2001" s="31">
        <v>0</v>
      </c>
      <c r="Y2001" s="25"/>
    </row>
    <row r="2002" spans="1:25" x14ac:dyDescent="0.25">
      <c r="A2002" s="16">
        <v>4</v>
      </c>
      <c r="B2002" s="16"/>
      <c r="C2002" s="17"/>
      <c r="D2002" s="17"/>
      <c r="E2002" s="17"/>
      <c r="F2002" s="18"/>
      <c r="G2002" s="16"/>
      <c r="H2002" s="18"/>
      <c r="I2002" s="18"/>
      <c r="J2002" s="18"/>
      <c r="K2002" s="19"/>
      <c r="L2002" s="19"/>
      <c r="M2002" s="19"/>
      <c r="N2002" s="19"/>
      <c r="O2002" s="19"/>
      <c r="P2002" s="19"/>
      <c r="Q2002" s="20"/>
      <c r="R2002" s="16"/>
      <c r="S2002" s="21"/>
      <c r="T2002" s="21"/>
      <c r="U2002" s="22"/>
      <c r="V2002" s="23">
        <f>IFERROR((J2002/I2002)*100,0)</f>
        <v>0</v>
      </c>
      <c r="W2002" s="23">
        <f>IFERROR((S2002/T2002)*100,0)</f>
        <v>0</v>
      </c>
      <c r="X2002" s="23">
        <f>IFERROR(((N2002+O2002+P2002)/(K2002+L2002+M2002))*100,0)</f>
        <v>0</v>
      </c>
      <c r="Y2002" s="24"/>
    </row>
    <row r="2003" spans="1:25" x14ac:dyDescent="0.25">
      <c r="A2003" s="16">
        <v>5</v>
      </c>
      <c r="B2003" s="16"/>
      <c r="C2003" s="16"/>
      <c r="D2003" s="17"/>
      <c r="E2003" s="17"/>
      <c r="F2003" s="18"/>
      <c r="G2003" s="16"/>
      <c r="H2003" s="18"/>
      <c r="I2003" s="18"/>
      <c r="J2003" s="18"/>
      <c r="K2003" s="19"/>
      <c r="L2003" s="19"/>
      <c r="M2003" s="19"/>
      <c r="N2003" s="19"/>
      <c r="O2003" s="19"/>
      <c r="P2003" s="19"/>
      <c r="Q2003" s="20"/>
      <c r="R2003" s="16"/>
      <c r="S2003" s="21"/>
      <c r="T2003" s="16"/>
      <c r="U2003" s="16"/>
      <c r="V2003" s="23">
        <f>IFERROR((J2003/I2003)*100,0)</f>
        <v>0</v>
      </c>
      <c r="W2003" s="23">
        <f>IFERROR((S2003/T2003)*100,0)</f>
        <v>0</v>
      </c>
      <c r="X2003" s="23">
        <f>IFERROR(((N2003+O2003+P2003)/(K2003+L2003+M2003))*100,0)</f>
        <v>0</v>
      </c>
      <c r="Y2003" s="24"/>
    </row>
    <row r="2004" spans="1:25" x14ac:dyDescent="0.25">
      <c r="A2004" s="16">
        <v>6</v>
      </c>
      <c r="B2004" s="16"/>
      <c r="C2004" s="16"/>
      <c r="D2004" s="17"/>
      <c r="E2004" s="17"/>
      <c r="F2004" s="18"/>
      <c r="G2004" s="16"/>
      <c r="H2004" s="18"/>
      <c r="I2004" s="18"/>
      <c r="J2004" s="18"/>
      <c r="K2004" s="19"/>
      <c r="L2004" s="19"/>
      <c r="M2004" s="19"/>
      <c r="N2004" s="19"/>
      <c r="O2004" s="19"/>
      <c r="P2004" s="19"/>
      <c r="Q2004" s="32"/>
      <c r="R2004" s="33"/>
      <c r="S2004" s="34"/>
      <c r="T2004" s="34"/>
      <c r="U2004" s="35"/>
      <c r="V2004" s="23">
        <f>IFERROR((J2004/I2004)*100,0)</f>
        <v>0</v>
      </c>
      <c r="W2004" s="23">
        <f>IFERROR((S2004/T2004)*100,0)</f>
        <v>0</v>
      </c>
      <c r="X2004" s="23">
        <f>IFERROR(((N2004+O2004+P2004)/(K2004+L2004+M2004))*100,0)</f>
        <v>0</v>
      </c>
      <c r="Y2004" s="24"/>
    </row>
    <row r="2005" spans="1:25" x14ac:dyDescent="0.25">
      <c r="A2005" s="25"/>
      <c r="B2005" s="25"/>
      <c r="C2005" s="25"/>
      <c r="D2005" s="8" t="s">
        <v>43</v>
      </c>
      <c r="E2005" s="8"/>
      <c r="F2005" s="27"/>
      <c r="G2005" s="25"/>
      <c r="H2005" s="27"/>
      <c r="I2005" s="27"/>
      <c r="J2005" s="27"/>
      <c r="K2005" s="28">
        <f t="shared" ref="K2005:P2005" si="229">K2002+K2003+K2004</f>
        <v>0</v>
      </c>
      <c r="L2005" s="28">
        <f t="shared" si="229"/>
        <v>0</v>
      </c>
      <c r="M2005" s="28">
        <f t="shared" si="229"/>
        <v>0</v>
      </c>
      <c r="N2005" s="28">
        <f t="shared" si="229"/>
        <v>0</v>
      </c>
      <c r="O2005" s="28">
        <f t="shared" si="229"/>
        <v>0</v>
      </c>
      <c r="P2005" s="28">
        <f t="shared" si="229"/>
        <v>0</v>
      </c>
      <c r="Q2005" s="32"/>
      <c r="R2005" s="33"/>
      <c r="S2005" s="34"/>
      <c r="T2005" s="34"/>
      <c r="U2005" s="35"/>
      <c r="V2005" s="23">
        <f>IFERROR((J2005/I2005)*100,0)</f>
        <v>0</v>
      </c>
      <c r="W2005" s="23">
        <f>IFERROR((S2005/T2005)*100,0)</f>
        <v>0</v>
      </c>
      <c r="X2005" s="23">
        <f>IFERROR(((N2005+O2005+P2005)/(K2005+L2005+M2005))*100,0)</f>
        <v>0</v>
      </c>
      <c r="Y2005" s="24"/>
    </row>
    <row r="2006" spans="1:25" x14ac:dyDescent="0.25">
      <c r="A2006" s="259" t="s">
        <v>44</v>
      </c>
      <c r="B2006" s="259"/>
      <c r="C2006" s="259"/>
      <c r="D2006" s="259"/>
      <c r="E2006" s="259"/>
      <c r="F2006" s="259"/>
      <c r="G2006" s="259"/>
      <c r="H2006" s="259"/>
      <c r="I2006" s="36"/>
      <c r="J2006" s="36"/>
      <c r="K2006" s="37">
        <f t="shared" ref="K2006:P2006" si="230">K2001+K2005</f>
        <v>0</v>
      </c>
      <c r="L2006" s="37">
        <f t="shared" si="230"/>
        <v>0</v>
      </c>
      <c r="M2006" s="37">
        <f t="shared" si="230"/>
        <v>0</v>
      </c>
      <c r="N2006" s="37">
        <f t="shared" si="230"/>
        <v>0</v>
      </c>
      <c r="O2006" s="37">
        <f t="shared" si="230"/>
        <v>0</v>
      </c>
      <c r="P2006" s="37">
        <f t="shared" si="230"/>
        <v>0</v>
      </c>
      <c r="Q2006" s="275"/>
      <c r="R2006" s="275"/>
      <c r="S2006" s="275"/>
      <c r="T2006" s="275"/>
      <c r="U2006" s="275"/>
      <c r="V2006" s="275"/>
      <c r="W2006" s="275"/>
      <c r="X2006" s="275"/>
      <c r="Y2006" s="275"/>
    </row>
    <row r="2007" spans="1:25" x14ac:dyDescent="0.25">
      <c r="A2007" s="38"/>
      <c r="B2007" s="38"/>
      <c r="C2007" s="38"/>
      <c r="D2007" s="38"/>
      <c r="E2007" s="38"/>
      <c r="F2007" s="38"/>
      <c r="G2007" s="38"/>
      <c r="H2007" s="38"/>
      <c r="I2007" s="38"/>
      <c r="J2007" s="38"/>
      <c r="K2007" s="38"/>
      <c r="L2007" s="39"/>
      <c r="M2007" s="39"/>
    </row>
    <row r="2008" spans="1:25" x14ac:dyDescent="0.25">
      <c r="A2008" s="39"/>
      <c r="B2008" s="39"/>
      <c r="C2008" s="39"/>
      <c r="D2008" s="39"/>
      <c r="E2008" s="39"/>
      <c r="F2008" s="39"/>
      <c r="G2008" s="39"/>
      <c r="H2008" s="39"/>
      <c r="I2008" s="39"/>
      <c r="J2008" s="39"/>
      <c r="K2008" s="39"/>
      <c r="L2008" s="39"/>
      <c r="M2008" s="39"/>
      <c r="N2008" s="39"/>
      <c r="O2008" s="39"/>
      <c r="P2008" s="39"/>
    </row>
    <row r="2009" spans="1:25" x14ac:dyDescent="0.25">
      <c r="A2009" s="276" t="s">
        <v>45</v>
      </c>
      <c r="B2009" s="276"/>
      <c r="C2009" s="276"/>
      <c r="D2009" s="276"/>
      <c r="E2009" s="276"/>
      <c r="F2009" s="276"/>
      <c r="G2009" s="276"/>
      <c r="H2009" s="276"/>
      <c r="I2009" s="276"/>
      <c r="J2009" s="276"/>
      <c r="K2009" s="276"/>
      <c r="L2009" s="276"/>
      <c r="M2009" s="276"/>
      <c r="N2009" s="276"/>
      <c r="O2009" s="276"/>
      <c r="P2009" s="276"/>
      <c r="Q2009" s="276"/>
      <c r="R2009" s="276"/>
      <c r="S2009" s="276"/>
      <c r="T2009" s="276"/>
      <c r="U2009" s="276"/>
      <c r="V2009" s="276"/>
      <c r="W2009" s="276"/>
      <c r="X2009" s="276"/>
      <c r="Y2009" s="276"/>
    </row>
    <row r="2010" spans="1:25" x14ac:dyDescent="0.25">
      <c r="A2010" s="277"/>
      <c r="B2010" s="277"/>
      <c r="C2010" s="277"/>
      <c r="D2010" s="277"/>
      <c r="E2010" s="277"/>
      <c r="F2010" s="277"/>
      <c r="G2010" s="277"/>
      <c r="H2010" s="277"/>
      <c r="I2010" s="277"/>
      <c r="J2010" s="277"/>
      <c r="K2010" s="277"/>
      <c r="L2010" s="277"/>
      <c r="M2010" s="277"/>
      <c r="N2010" s="277"/>
      <c r="O2010" s="277"/>
      <c r="P2010" s="277"/>
      <c r="Q2010" s="277"/>
      <c r="R2010" s="277"/>
      <c r="S2010" s="277"/>
      <c r="T2010" s="277"/>
      <c r="U2010" s="277"/>
      <c r="V2010" s="277"/>
      <c r="W2010" s="277"/>
      <c r="X2010" s="277"/>
      <c r="Y2010" s="277"/>
    </row>
    <row r="2011" spans="1:25" ht="21" customHeight="1" x14ac:dyDescent="0.25">
      <c r="A2011" s="264" t="s">
        <v>15</v>
      </c>
      <c r="B2011" s="278" t="s">
        <v>46</v>
      </c>
      <c r="C2011" s="264" t="s">
        <v>47</v>
      </c>
      <c r="D2011" s="264"/>
      <c r="E2011" s="280" t="s">
        <v>18</v>
      </c>
      <c r="F2011" s="278" t="s">
        <v>20</v>
      </c>
      <c r="G2011" s="280" t="s">
        <v>48</v>
      </c>
      <c r="H2011" s="280" t="s">
        <v>22</v>
      </c>
      <c r="I2011" s="280"/>
      <c r="J2011" s="261" t="s">
        <v>23</v>
      </c>
      <c r="K2011" s="262"/>
      <c r="L2011" s="262"/>
      <c r="M2011" s="262"/>
      <c r="N2011" s="262"/>
      <c r="O2011" s="263"/>
      <c r="P2011" s="281" t="s">
        <v>49</v>
      </c>
      <c r="Q2011" s="282"/>
      <c r="R2011" s="283" t="s">
        <v>50</v>
      </c>
      <c r="S2011" s="283"/>
      <c r="T2011" s="284" t="s">
        <v>26</v>
      </c>
      <c r="U2011" s="221" t="s">
        <v>27</v>
      </c>
      <c r="V2011" s="221" t="s">
        <v>27</v>
      </c>
      <c r="W2011" s="221" t="s">
        <v>27</v>
      </c>
      <c r="X2011" s="285" t="s">
        <v>28</v>
      </c>
      <c r="Y2011" s="40"/>
    </row>
    <row r="2012" spans="1:25" ht="36" x14ac:dyDescent="0.25">
      <c r="A2012" s="264"/>
      <c r="B2012" s="279"/>
      <c r="C2012" s="264"/>
      <c r="D2012" s="264"/>
      <c r="E2012" s="280"/>
      <c r="F2012" s="279"/>
      <c r="G2012" s="280"/>
      <c r="H2012" s="9" t="s">
        <v>31</v>
      </c>
      <c r="I2012" s="10" t="s">
        <v>32</v>
      </c>
      <c r="J2012" s="269" t="s">
        <v>51</v>
      </c>
      <c r="K2012" s="270"/>
      <c r="L2012" s="286"/>
      <c r="M2012" s="269" t="s">
        <v>34</v>
      </c>
      <c r="N2012" s="270"/>
      <c r="O2012" s="286"/>
      <c r="P2012" s="27" t="s">
        <v>35</v>
      </c>
      <c r="Q2012" s="27" t="s">
        <v>36</v>
      </c>
      <c r="R2012" s="27" t="s">
        <v>123</v>
      </c>
      <c r="S2012" s="27" t="s">
        <v>124</v>
      </c>
      <c r="T2012" s="284"/>
      <c r="U2012" s="220" t="s">
        <v>37</v>
      </c>
      <c r="V2012" s="220" t="s">
        <v>38</v>
      </c>
      <c r="W2012" s="220" t="s">
        <v>39</v>
      </c>
      <c r="X2012" s="285"/>
      <c r="Y2012" s="40"/>
    </row>
    <row r="2013" spans="1:25" ht="24" x14ac:dyDescent="0.25">
      <c r="A2013" s="11"/>
      <c r="B2013" s="12"/>
      <c r="C2013" s="71"/>
      <c r="D2013" s="72"/>
      <c r="E2013" s="73"/>
      <c r="F2013" s="12"/>
      <c r="G2013" s="8"/>
      <c r="H2013" s="41"/>
      <c r="I2013" s="10"/>
      <c r="J2013" s="8" t="s">
        <v>40</v>
      </c>
      <c r="K2013" s="8" t="s">
        <v>41</v>
      </c>
      <c r="L2013" s="8" t="s">
        <v>42</v>
      </c>
      <c r="M2013" s="8" t="s">
        <v>40</v>
      </c>
      <c r="N2013" s="8" t="s">
        <v>41</v>
      </c>
      <c r="O2013" s="8" t="s">
        <v>42</v>
      </c>
      <c r="P2013" s="8"/>
      <c r="Q2013" s="8"/>
      <c r="R2013" s="8"/>
      <c r="S2013" s="8"/>
      <c r="T2013" s="8"/>
      <c r="U2013" s="14"/>
      <c r="V2013" s="14"/>
      <c r="W2013" s="14"/>
      <c r="X2013" s="13"/>
      <c r="Y2013" s="40"/>
    </row>
    <row r="2014" spans="1:25" ht="42.75" customHeight="1" x14ac:dyDescent="0.25">
      <c r="A2014" s="16">
        <v>1</v>
      </c>
      <c r="B2014" s="42" t="s">
        <v>75</v>
      </c>
      <c r="C2014" s="247" t="s">
        <v>246</v>
      </c>
      <c r="D2014" s="247"/>
      <c r="E2014" s="44" t="s">
        <v>136</v>
      </c>
      <c r="F2014" s="86" t="s">
        <v>54</v>
      </c>
      <c r="G2014" s="43" t="s">
        <v>54</v>
      </c>
      <c r="H2014" s="18">
        <v>12</v>
      </c>
      <c r="I2014" s="18">
        <v>12</v>
      </c>
      <c r="J2014" s="19">
        <v>5951.72</v>
      </c>
      <c r="K2014" s="19"/>
      <c r="L2014" s="19"/>
      <c r="M2014" s="19">
        <v>5951.72</v>
      </c>
      <c r="N2014" s="19"/>
      <c r="O2014" s="20"/>
      <c r="P2014" s="23">
        <f>IFERROR((I2014/H2014)*100,0)</f>
        <v>100</v>
      </c>
      <c r="Q2014" s="23">
        <f>IFERROR((M2014/J2014)*100,0)</f>
        <v>100</v>
      </c>
      <c r="R2014" s="21">
        <v>44470</v>
      </c>
      <c r="S2014" s="21">
        <v>44561</v>
      </c>
      <c r="T2014" s="22" t="s">
        <v>141</v>
      </c>
      <c r="U2014" s="23">
        <f t="shared" ref="U2014" si="231">IFERROR((I2014/H2014)*100,0)</f>
        <v>100</v>
      </c>
      <c r="V2014" s="23">
        <f t="shared" ref="V2014" si="232">IFERROR((Q2014/P2014)*100,0)</f>
        <v>100</v>
      </c>
      <c r="W2014" s="23">
        <f t="shared" ref="W2014" si="233">IFERROR((M2014/J2014)*100,0)</f>
        <v>100</v>
      </c>
      <c r="X2014" s="24"/>
      <c r="Y2014" s="40"/>
    </row>
    <row r="2015" spans="1:25" ht="30" customHeight="1" x14ac:dyDescent="0.25">
      <c r="A2015" s="16"/>
      <c r="B2015" s="42"/>
      <c r="C2015" s="342"/>
      <c r="D2015" s="342"/>
      <c r="E2015" s="44"/>
      <c r="F2015" s="86"/>
      <c r="G2015" s="43"/>
      <c r="H2015" s="44"/>
      <c r="I2015" s="44"/>
      <c r="J2015" s="19"/>
      <c r="K2015" s="19"/>
      <c r="L2015" s="19"/>
      <c r="M2015" s="19"/>
      <c r="N2015" s="20"/>
      <c r="O2015" s="20"/>
      <c r="P2015" s="20"/>
      <c r="Q2015" s="16"/>
      <c r="R2015" s="21"/>
      <c r="S2015" s="21"/>
      <c r="T2015" s="22"/>
      <c r="U2015" s="23"/>
      <c r="V2015" s="23"/>
      <c r="W2015" s="23"/>
      <c r="X2015" s="24"/>
      <c r="Y2015" s="40"/>
    </row>
    <row r="2016" spans="1:25" x14ac:dyDescent="0.25">
      <c r="A2016" s="259" t="s">
        <v>44</v>
      </c>
      <c r="B2016" s="259"/>
      <c r="C2016" s="260"/>
      <c r="D2016" s="260"/>
      <c r="E2016" s="48"/>
      <c r="F2016" s="47"/>
      <c r="G2016" s="46"/>
      <c r="H2016" s="48"/>
      <c r="I2016" s="46"/>
      <c r="J2016" s="28">
        <f>SUM(J2014:J2015)</f>
        <v>5951.72</v>
      </c>
      <c r="K2016" s="28">
        <f t="shared" ref="K2016:L2016" si="234">SUM(K2014:K2015)</f>
        <v>0</v>
      </c>
      <c r="L2016" s="28">
        <f t="shared" si="234"/>
        <v>0</v>
      </c>
      <c r="M2016" s="28">
        <f>SUM(M2014:M2015)</f>
        <v>5951.72</v>
      </c>
      <c r="N2016" s="49"/>
      <c r="O2016" s="49"/>
      <c r="P2016" s="49"/>
      <c r="Q2016" s="49"/>
      <c r="R2016" s="49"/>
      <c r="S2016" s="49"/>
      <c r="T2016" s="49"/>
      <c r="U2016" s="49"/>
      <c r="V2016" s="49"/>
      <c r="W2016" s="49"/>
      <c r="X2016" s="49"/>
      <c r="Y2016" s="40"/>
    </row>
    <row r="2017" spans="1:25" x14ac:dyDescent="0.25">
      <c r="B2017" s="50"/>
      <c r="U2017" s="51"/>
      <c r="V2017" s="51"/>
      <c r="W2017" s="51"/>
      <c r="X2017" s="51"/>
      <c r="Y2017" s="52"/>
    </row>
    <row r="2018" spans="1:25" x14ac:dyDescent="0.25">
      <c r="B2018" s="84"/>
      <c r="U2018" s="51"/>
      <c r="V2018" s="51"/>
      <c r="W2018" s="51"/>
      <c r="X2018" s="51"/>
      <c r="Y2018" s="52"/>
    </row>
    <row r="2019" spans="1:25" ht="16.5" x14ac:dyDescent="0.3">
      <c r="A2019" s="53"/>
      <c r="B2019" s="84"/>
      <c r="D2019" s="261" t="s">
        <v>55</v>
      </c>
      <c r="E2019" s="262"/>
      <c r="F2019" s="262"/>
      <c r="G2019" s="262"/>
      <c r="H2019" s="262"/>
      <c r="I2019" s="262"/>
      <c r="J2019" s="262"/>
      <c r="K2019" s="262"/>
      <c r="L2019" s="262"/>
      <c r="M2019" s="262"/>
      <c r="N2019" s="262"/>
      <c r="O2019" s="262"/>
      <c r="P2019" s="262"/>
      <c r="Q2019" s="262"/>
      <c r="R2019" s="262"/>
      <c r="S2019" s="262"/>
      <c r="T2019" s="263"/>
    </row>
    <row r="2020" spans="1:25" ht="16.5" x14ac:dyDescent="0.3">
      <c r="A2020" s="53"/>
      <c r="B2020" s="84"/>
      <c r="D2020" s="264" t="s">
        <v>56</v>
      </c>
      <c r="E2020" s="264" t="s">
        <v>57</v>
      </c>
      <c r="F2020" s="264"/>
      <c r="G2020" s="264"/>
      <c r="H2020" s="261"/>
      <c r="I2020" s="265" t="s">
        <v>58</v>
      </c>
      <c r="J2020" s="262"/>
      <c r="K2020" s="266"/>
      <c r="L2020" s="265" t="s">
        <v>59</v>
      </c>
      <c r="M2020" s="262"/>
      <c r="N2020" s="262"/>
      <c r="O2020" s="267" t="s">
        <v>60</v>
      </c>
      <c r="P2020" s="267"/>
      <c r="Q2020" s="267"/>
      <c r="R2020" s="267"/>
      <c r="S2020" s="267"/>
      <c r="T2020" s="268"/>
    </row>
    <row r="2021" spans="1:25" x14ac:dyDescent="0.25">
      <c r="B2021" s="84"/>
      <c r="D2021" s="264"/>
      <c r="E2021" s="264" t="s">
        <v>61</v>
      </c>
      <c r="F2021" s="264"/>
      <c r="G2021" s="269" t="s">
        <v>62</v>
      </c>
      <c r="H2021" s="270"/>
      <c r="I2021" s="54" t="s">
        <v>61</v>
      </c>
      <c r="J2021" s="269" t="s">
        <v>62</v>
      </c>
      <c r="K2021" s="271"/>
      <c r="L2021" s="54" t="s">
        <v>61</v>
      </c>
      <c r="M2021" s="269" t="s">
        <v>62</v>
      </c>
      <c r="N2021" s="271"/>
      <c r="O2021" s="272" t="s">
        <v>16</v>
      </c>
      <c r="P2021" s="272"/>
      <c r="Q2021" s="272"/>
      <c r="R2021" s="55" t="s">
        <v>61</v>
      </c>
      <c r="S2021" s="273" t="s">
        <v>62</v>
      </c>
      <c r="T2021" s="273"/>
    </row>
    <row r="2022" spans="1:25" x14ac:dyDescent="0.25">
      <c r="B2022" s="84"/>
      <c r="D2022" s="56" t="s">
        <v>63</v>
      </c>
      <c r="E2022" s="228">
        <f t="shared" ref="E2022:E2031" si="235">COUNTIFS(G1998:G2001,"O",B1998:B2001,"AGUA Y SANEAMIENTO")</f>
        <v>0</v>
      </c>
      <c r="F2022" s="229"/>
      <c r="G2022" s="230">
        <f t="shared" ref="G2022:G2027" si="236">SUMIFS(N1991:N1998,G1991:G1998,"O",B1991:B1998,"AGUA Y SANEAMIENTO")</f>
        <v>0</v>
      </c>
      <c r="H2022" s="231"/>
      <c r="I2022" s="57">
        <f>COUNTIFS(G1989:G1992,"A",B1989:B1992,"AGUA Y SANEAMIENTO")</f>
        <v>0</v>
      </c>
      <c r="J2022" s="230">
        <f t="shared" ref="J2022:J2027" si="237">SUMIFS(N1991:N1998,G1991:G1998,"A",B1991:B1998,"AGUA Y SANEAMIENTO")</f>
        <v>0</v>
      </c>
      <c r="K2022" s="232"/>
      <c r="L2022" s="57">
        <f>COUNTIFS(G1989:G1992,"AC",B1989:B1992,"AGUA Y SANEAMIENTO")</f>
        <v>0</v>
      </c>
      <c r="M2022" s="230">
        <f>SUMIFS(N1992:N1999,G1992:G1999,"AC",B1992:B1999,"AGUA Y SANEAMIENTO")</f>
        <v>0</v>
      </c>
      <c r="N2022" s="232"/>
      <c r="O2022" s="246" t="s">
        <v>64</v>
      </c>
      <c r="P2022" s="247"/>
      <c r="Q2022" s="247"/>
      <c r="R2022" s="248">
        <f>COUNTIF(B2012:B2019,"FGP")</f>
        <v>1</v>
      </c>
      <c r="S2022" s="250">
        <f>SUMIF(B2012:B2019,"FGP",M2012:M2019)</f>
        <v>5951.72</v>
      </c>
      <c r="T2022" s="251"/>
    </row>
    <row r="2023" spans="1:25" x14ac:dyDescent="0.25">
      <c r="B2023" s="84"/>
      <c r="D2023" s="56" t="s">
        <v>65</v>
      </c>
      <c r="E2023" s="228">
        <f t="shared" si="235"/>
        <v>0</v>
      </c>
      <c r="F2023" s="229"/>
      <c r="G2023" s="230">
        <f t="shared" si="236"/>
        <v>0</v>
      </c>
      <c r="H2023" s="231"/>
      <c r="I2023" s="57">
        <f>COUNTIFS(G1989:G1992,"A",B1989:B1992,"EDUCACIÓN")</f>
        <v>0</v>
      </c>
      <c r="J2023" s="230">
        <f t="shared" si="237"/>
        <v>0</v>
      </c>
      <c r="K2023" s="232"/>
      <c r="L2023" s="57">
        <f>COUNTIFS(G1989:G1992,"AC",B1989:B1992,"EDUCACIÓN")</f>
        <v>0</v>
      </c>
      <c r="M2023" s="230">
        <f>SUMIFS(N1988:N1990,G1988:G1990,"AC",B1988:B1990,"AGUA Y SANEAMIENTO")</f>
        <v>0</v>
      </c>
      <c r="N2023" s="232"/>
      <c r="O2023" s="246"/>
      <c r="P2023" s="247"/>
      <c r="Q2023" s="247"/>
      <c r="R2023" s="274"/>
      <c r="S2023" s="254"/>
      <c r="T2023" s="255"/>
    </row>
    <row r="2024" spans="1:25" x14ac:dyDescent="0.25">
      <c r="D2024" s="58" t="s">
        <v>66</v>
      </c>
      <c r="E2024" s="228">
        <f t="shared" si="235"/>
        <v>0</v>
      </c>
      <c r="F2024" s="229"/>
      <c r="G2024" s="230">
        <f t="shared" si="236"/>
        <v>0</v>
      </c>
      <c r="H2024" s="231"/>
      <c r="I2024" s="57">
        <f>COUNTIFS(G1989:G1992,"A",B1989:B1992,"OTROS PROYECTOS")</f>
        <v>0</v>
      </c>
      <c r="J2024" s="230">
        <f t="shared" si="237"/>
        <v>0</v>
      </c>
      <c r="K2024" s="232"/>
      <c r="L2024" s="57">
        <f>COUNTIFS(G1989:G1992,"AC",B1989:B1992,"OTROS PROYECTOS")</f>
        <v>0</v>
      </c>
      <c r="M2024" s="230">
        <f>SUMIFS(N1988:N1991,G1988:G1991,"AC",B1988:B1991,"AGUA Y SANEAMIENTO")</f>
        <v>0</v>
      </c>
      <c r="N2024" s="232"/>
      <c r="O2024" s="246" t="s">
        <v>67</v>
      </c>
      <c r="P2024" s="247"/>
      <c r="Q2024" s="247"/>
      <c r="R2024" s="248">
        <f>COUNTIF(B2012:B2019,"FORTAMUN")</f>
        <v>0</v>
      </c>
      <c r="S2024" s="250">
        <f>SUMIF(B2012:B2019,"FORTAMUN",N2012:N2019)</f>
        <v>0</v>
      </c>
      <c r="T2024" s="251"/>
    </row>
    <row r="2025" spans="1:25" x14ac:dyDescent="0.25">
      <c r="D2025" s="58" t="s">
        <v>68</v>
      </c>
      <c r="E2025" s="228">
        <f t="shared" si="235"/>
        <v>0</v>
      </c>
      <c r="F2025" s="229"/>
      <c r="G2025" s="230">
        <f t="shared" si="236"/>
        <v>0</v>
      </c>
      <c r="H2025" s="231"/>
      <c r="I2025" s="57">
        <f>COUNTIFS(G1989:G1992,"A",B1989:B1992,"SALUD")</f>
        <v>0</v>
      </c>
      <c r="J2025" s="230">
        <f t="shared" si="237"/>
        <v>0</v>
      </c>
      <c r="K2025" s="232"/>
      <c r="L2025" s="57">
        <f>COUNTIFS(G1989:G1992,"AC",B1989:B1992,"SALUD")</f>
        <v>0</v>
      </c>
      <c r="M2025" s="230">
        <f>SUMIFS(N1988:N1992,G1988:G1992,"AC",B1988:B1992,"AGUA Y SANEAMIENTO")</f>
        <v>0</v>
      </c>
      <c r="N2025" s="232"/>
      <c r="O2025" s="246"/>
      <c r="P2025" s="247"/>
      <c r="Q2025" s="247"/>
      <c r="R2025" s="249"/>
      <c r="S2025" s="252"/>
      <c r="T2025" s="253"/>
    </row>
    <row r="2026" spans="1:25" x14ac:dyDescent="0.25">
      <c r="D2026" s="58" t="s">
        <v>69</v>
      </c>
      <c r="E2026" s="228">
        <f t="shared" si="235"/>
        <v>0</v>
      </c>
      <c r="F2026" s="229"/>
      <c r="G2026" s="230">
        <f t="shared" si="236"/>
        <v>0</v>
      </c>
      <c r="H2026" s="231"/>
      <c r="I2026" s="57">
        <f>COUNTIFS(G1989:G1992,"A",B1989:B1992,"URBANIZACIÓN")</f>
        <v>0</v>
      </c>
      <c r="J2026" s="230">
        <f t="shared" si="237"/>
        <v>0</v>
      </c>
      <c r="K2026" s="232"/>
      <c r="L2026" s="57">
        <f>COUNTIFS(G1989:G1992,"AC",B1989:B1992,"URBANIZACIÓN")</f>
        <v>0</v>
      </c>
      <c r="M2026" s="230">
        <f>SUMIFS(N1988:N1993,G1988:G1993,"AC",B1988:B1993,"AGUA Y SANEAMIENTO")</f>
        <v>0</v>
      </c>
      <c r="N2026" s="232"/>
      <c r="O2026" s="246"/>
      <c r="P2026" s="247"/>
      <c r="Q2026" s="247"/>
      <c r="R2026" s="249"/>
      <c r="S2026" s="254"/>
      <c r="T2026" s="255"/>
    </row>
    <row r="2027" spans="1:25" x14ac:dyDescent="0.25">
      <c r="D2027" s="58" t="s">
        <v>70</v>
      </c>
      <c r="E2027" s="228">
        <f t="shared" si="235"/>
        <v>0</v>
      </c>
      <c r="F2027" s="229"/>
      <c r="G2027" s="230">
        <f t="shared" si="236"/>
        <v>0</v>
      </c>
      <c r="H2027" s="231"/>
      <c r="I2027" s="57">
        <f>COUNTIFS(G1989:G1992,"A",B1989:B1992,"VIVIENDA")</f>
        <v>0</v>
      </c>
      <c r="J2027" s="230">
        <f t="shared" si="237"/>
        <v>0</v>
      </c>
      <c r="K2027" s="232"/>
      <c r="L2027" s="57">
        <f>COUNTIFS(G1989:G1992,"AC",B1989:B1992,"VIVIENDA")</f>
        <v>0</v>
      </c>
      <c r="M2027" s="230">
        <f>SUMIFS(N1988:N1998,G1988:G1998,"AC",B1988:B1998,"AGUA Y SANEAMIENTO")</f>
        <v>0</v>
      </c>
      <c r="N2027" s="232"/>
      <c r="O2027" s="243"/>
      <c r="P2027" s="244"/>
      <c r="Q2027" s="229"/>
      <c r="R2027" s="59"/>
      <c r="S2027" s="245"/>
      <c r="T2027" s="245"/>
    </row>
    <row r="2028" spans="1:25" x14ac:dyDescent="0.25">
      <c r="D2028" s="60" t="s">
        <v>71</v>
      </c>
      <c r="E2028" s="228">
        <f t="shared" si="235"/>
        <v>0</v>
      </c>
      <c r="F2028" s="229"/>
      <c r="G2028" s="230">
        <f>SUMIFS(N1998:N2004,G1998:G2004,"O",B1998:B2004,"AGUA Y SANEAMIENTO")</f>
        <v>0</v>
      </c>
      <c r="H2028" s="231"/>
      <c r="I2028" s="57">
        <f>COUNTIFS(G1989:G1992,"A",B1989:B1992,"PRODIM")</f>
        <v>0</v>
      </c>
      <c r="J2028" s="230">
        <f>SUMIFS(N1998:N2004,G1998:G2004,"A",B1998:B2004,"AGUA Y SANEAMIENTO")</f>
        <v>0</v>
      </c>
      <c r="K2028" s="232"/>
      <c r="L2028" s="57">
        <f>COUNTIFS(G1989:G1992,"AC",B1989:B1992,"PRODIM")</f>
        <v>0</v>
      </c>
      <c r="M2028" s="230">
        <f>SUMIFS(N1989:N1999,G1989:G1999,"AC",B1989:B1999,"AGUA Y SANEAMIENTO")</f>
        <v>0</v>
      </c>
      <c r="N2028" s="232"/>
      <c r="O2028" s="243"/>
      <c r="P2028" s="244"/>
      <c r="Q2028" s="229"/>
      <c r="R2028" s="59"/>
      <c r="S2028" s="245"/>
      <c r="T2028" s="245"/>
    </row>
    <row r="2029" spans="1:25" x14ac:dyDescent="0.25">
      <c r="D2029" s="60" t="s">
        <v>72</v>
      </c>
      <c r="E2029" s="228">
        <f t="shared" si="235"/>
        <v>0</v>
      </c>
      <c r="F2029" s="229"/>
      <c r="G2029" s="230">
        <f>SUMIFS(N1999:N2005,G1999:G2005,"O",B1999:B2005,"AGUA Y SANEAMIENTO")</f>
        <v>0</v>
      </c>
      <c r="H2029" s="231"/>
      <c r="I2029" s="57">
        <f>COUNTIFS(G1989:G1992,"A",B1989:B1992,"GASTOS INDIRECTOS")</f>
        <v>0</v>
      </c>
      <c r="J2029" s="230">
        <f>SUMIFS(N1999:N2005,G1999:G2005,"A",B1999:B2005,"AGUA Y SANEAMIENTO")</f>
        <v>0</v>
      </c>
      <c r="K2029" s="232"/>
      <c r="L2029" s="57">
        <f>COUNTIFS(G1989:G1992,"AC",B1989:B1992,"GASTOS INDIRECTOS")</f>
        <v>0</v>
      </c>
      <c r="M2029" s="230">
        <f>SUMIFS(N1990:N2000,G1990:G2000,"AC",B1990:B2000,"AGUA Y SANEAMIENTO")</f>
        <v>0</v>
      </c>
      <c r="N2029" s="232"/>
      <c r="O2029" s="243"/>
      <c r="P2029" s="244"/>
      <c r="Q2029" s="229"/>
      <c r="R2029" s="59"/>
      <c r="S2029" s="245"/>
      <c r="T2029" s="245"/>
    </row>
    <row r="2030" spans="1:25" ht="24" x14ac:dyDescent="0.25">
      <c r="D2030" s="61" t="s">
        <v>64</v>
      </c>
      <c r="E2030" s="228">
        <f t="shared" si="235"/>
        <v>0</v>
      </c>
      <c r="F2030" s="229"/>
      <c r="G2030" s="230">
        <f>SUMIFS(N2000:N2006,G2000:G2006,"O",B2000:B2006,"AGUA Y SANEAMIENTO")</f>
        <v>0</v>
      </c>
      <c r="H2030" s="231"/>
      <c r="I2030" s="57">
        <f>COUNTIFS(G1989:G1992,"A",B1989:B1992,"FGP")</f>
        <v>0</v>
      </c>
      <c r="J2030" s="230">
        <f>SUMIFS(N2000:N2006,G2000:G2006,"A",B2000:B2006,"AGUA Y SANEAMIENTO")</f>
        <v>0</v>
      </c>
      <c r="K2030" s="232"/>
      <c r="L2030" s="57">
        <f>COUNTIFS(G1989:G1992,"AC",B1989:B1992,"FGP")</f>
        <v>0</v>
      </c>
      <c r="M2030" s="230"/>
      <c r="N2030" s="232"/>
      <c r="O2030" s="243"/>
      <c r="P2030" s="244"/>
      <c r="Q2030" s="229"/>
      <c r="R2030" s="59"/>
      <c r="S2030" s="245"/>
      <c r="T2030" s="245"/>
    </row>
    <row r="2031" spans="1:25" ht="24.75" thickBot="1" x14ac:dyDescent="0.3">
      <c r="D2031" s="62" t="s">
        <v>67</v>
      </c>
      <c r="E2031" s="228">
        <f t="shared" si="235"/>
        <v>0</v>
      </c>
      <c r="F2031" s="229"/>
      <c r="G2031" s="230">
        <f>SUMIFS(N2001:N2007,G2001:G2007,"O",B2001:B2007,"AGUA Y SANEAMIENTO")</f>
        <v>0</v>
      </c>
      <c r="H2031" s="231"/>
      <c r="I2031" s="63">
        <f>COUNTIFS(G1989:G1992,"A",B1989:B1992,"FORTAMUN")</f>
        <v>0</v>
      </c>
      <c r="J2031" s="230">
        <f>SUMIFS(N2001:N2007,G2001:G2007,"A",B2001:B2007,"AGUA Y SANEAMIENTO")</f>
        <v>0</v>
      </c>
      <c r="K2031" s="232"/>
      <c r="L2031" s="63">
        <f>COUNTIFS(G1989:G1992,"AC",B1989:B1992,"FORTAMUN")</f>
        <v>0</v>
      </c>
      <c r="M2031" s="230">
        <f>SUMIFS(N1992:N2002,G1992:G2002,"AC",B1992:B2002,"AGUA Y SANEAMIENTO")</f>
        <v>0</v>
      </c>
      <c r="N2031" s="232"/>
      <c r="O2031" s="233"/>
      <c r="P2031" s="234"/>
      <c r="Q2031" s="235"/>
      <c r="R2031" s="64"/>
      <c r="S2031" s="236"/>
      <c r="T2031" s="236"/>
    </row>
    <row r="2032" spans="1:25" ht="15.75" thickBot="1" x14ac:dyDescent="0.3">
      <c r="D2032" s="65" t="s">
        <v>73</v>
      </c>
      <c r="E2032" s="237">
        <f>SUBTOTAL(9,E2022:F2031)</f>
        <v>0</v>
      </c>
      <c r="F2032" s="238"/>
      <c r="G2032" s="239">
        <f>SUBTOTAL(9,G2022:H2031)</f>
        <v>0</v>
      </c>
      <c r="H2032" s="240"/>
      <c r="I2032" s="66">
        <f>SUBTOTAL(9,I2022:I2031)</f>
        <v>0</v>
      </c>
      <c r="J2032" s="239">
        <f>SUBTOTAL(9,J2022:K2031)</f>
        <v>0</v>
      </c>
      <c r="K2032" s="240"/>
      <c r="L2032" s="67">
        <f>SUBTOTAL(9,L2022:L2031)</f>
        <v>0</v>
      </c>
      <c r="M2032" s="239">
        <f>SUBTOTAL(9,M2022:N2031)</f>
        <v>0</v>
      </c>
      <c r="N2032" s="240"/>
      <c r="O2032" s="67"/>
      <c r="P2032" s="68"/>
      <c r="Q2032" s="69"/>
      <c r="R2032" s="70">
        <f>SUBTOTAL(9,R2022:R2031)</f>
        <v>1</v>
      </c>
      <c r="S2032" s="239">
        <f>SUBTOTAL(9,S2022:T2031)</f>
        <v>5951.72</v>
      </c>
      <c r="T2032" s="240"/>
    </row>
    <row r="2035" spans="2:25" x14ac:dyDescent="0.25">
      <c r="B2035" s="39"/>
      <c r="C2035" s="39"/>
      <c r="D2035" s="39"/>
      <c r="E2035" s="39"/>
      <c r="F2035" s="39"/>
      <c r="G2035" s="39"/>
      <c r="H2035" s="39"/>
      <c r="I2035" s="39"/>
      <c r="J2035" s="39"/>
      <c r="K2035" s="39"/>
      <c r="L2035" s="39"/>
      <c r="M2035" s="39"/>
      <c r="N2035" s="39"/>
      <c r="O2035" s="39"/>
      <c r="P2035" s="39"/>
      <c r="Q2035" s="39"/>
      <c r="R2035" s="39"/>
      <c r="S2035" s="39"/>
      <c r="T2035" s="39"/>
      <c r="U2035" s="39"/>
      <c r="V2035" s="39"/>
      <c r="W2035" s="39"/>
      <c r="X2035" s="39"/>
      <c r="Y2035" s="39"/>
    </row>
    <row r="2036" spans="2:25" x14ac:dyDescent="0.25">
      <c r="B2036" s="136"/>
      <c r="C2036" s="241"/>
      <c r="D2036" s="241"/>
      <c r="E2036" s="146"/>
      <c r="F2036" s="146"/>
      <c r="G2036" s="146"/>
      <c r="H2036" s="359"/>
      <c r="I2036" s="242"/>
      <c r="J2036" s="242"/>
      <c r="K2036" s="242"/>
      <c r="L2036" s="242"/>
      <c r="M2036" s="142"/>
      <c r="N2036" s="142"/>
      <c r="O2036" s="242"/>
      <c r="P2036" s="242"/>
      <c r="Q2036" s="242"/>
      <c r="R2036" s="242"/>
      <c r="S2036" s="142"/>
      <c r="T2036" s="142"/>
      <c r="U2036" s="242"/>
      <c r="V2036" s="242"/>
      <c r="W2036" s="242"/>
      <c r="X2036" s="242"/>
      <c r="Y2036" s="242"/>
    </row>
    <row r="2037" spans="2:25" x14ac:dyDescent="0.25">
      <c r="B2037" s="136"/>
      <c r="C2037" s="225"/>
      <c r="D2037" s="225"/>
      <c r="E2037" s="225"/>
      <c r="F2037" s="225"/>
      <c r="G2037" s="225"/>
      <c r="H2037" s="360"/>
      <c r="I2037" s="138"/>
      <c r="J2037" s="138"/>
      <c r="K2037" s="138"/>
      <c r="L2037" s="138"/>
      <c r="M2037" s="138"/>
      <c r="N2037" s="137"/>
      <c r="O2037" s="138"/>
      <c r="P2037" s="138"/>
      <c r="Q2037" s="138"/>
      <c r="R2037" s="138"/>
      <c r="S2037" s="137"/>
      <c r="T2037" s="138"/>
      <c r="U2037" s="138"/>
      <c r="V2037" s="138"/>
      <c r="W2037" s="138"/>
      <c r="X2037" s="39"/>
      <c r="Y2037" s="39"/>
    </row>
    <row r="2038" spans="2:25" ht="15.75" x14ac:dyDescent="0.25">
      <c r="B2038" s="139"/>
      <c r="C2038" s="227"/>
      <c r="D2038" s="227"/>
      <c r="E2038" s="145"/>
      <c r="F2038" s="145"/>
      <c r="G2038" s="140"/>
      <c r="H2038" s="360"/>
      <c r="I2038" s="227"/>
      <c r="J2038" s="227"/>
      <c r="K2038" s="227"/>
      <c r="L2038" s="227"/>
      <c r="M2038" s="141"/>
      <c r="N2038" s="141"/>
      <c r="O2038" s="227"/>
      <c r="P2038" s="227"/>
      <c r="Q2038" s="227"/>
      <c r="R2038" s="227"/>
      <c r="S2038" s="142"/>
      <c r="T2038" s="141"/>
      <c r="U2038" s="227"/>
      <c r="V2038" s="227"/>
      <c r="W2038" s="227"/>
      <c r="X2038" s="227"/>
      <c r="Y2038" s="227"/>
    </row>
    <row r="2039" spans="2:25" ht="15.75" x14ac:dyDescent="0.25">
      <c r="B2039" s="139"/>
      <c r="C2039" s="227"/>
      <c r="D2039" s="227"/>
      <c r="E2039" s="145"/>
      <c r="F2039" s="145"/>
      <c r="G2039" s="145"/>
      <c r="H2039" s="360"/>
      <c r="I2039" s="227"/>
      <c r="J2039" s="227"/>
      <c r="K2039" s="227"/>
      <c r="L2039" s="227"/>
      <c r="M2039" s="141"/>
      <c r="N2039" s="141"/>
      <c r="O2039" s="227"/>
      <c r="P2039" s="227"/>
      <c r="Q2039" s="227"/>
      <c r="R2039" s="227"/>
      <c r="S2039" s="141"/>
      <c r="T2039" s="141"/>
      <c r="U2039" s="227"/>
      <c r="V2039" s="227"/>
      <c r="W2039" s="227"/>
      <c r="X2039" s="227"/>
      <c r="Y2039" s="227"/>
    </row>
    <row r="2061" spans="1:25" ht="20.25" x14ac:dyDescent="0.25">
      <c r="A2061" s="311" t="s">
        <v>0</v>
      </c>
      <c r="B2061" s="312"/>
      <c r="C2061" s="312"/>
      <c r="D2061" s="312"/>
      <c r="E2061" s="312"/>
      <c r="F2061" s="312"/>
      <c r="G2061" s="312"/>
      <c r="H2061" s="312"/>
      <c r="I2061" s="312"/>
      <c r="J2061" s="312"/>
      <c r="K2061" s="312"/>
      <c r="L2061" s="312"/>
      <c r="M2061" s="312"/>
      <c r="N2061" s="312"/>
      <c r="O2061" s="312"/>
      <c r="P2061" s="312"/>
      <c r="Q2061" s="312"/>
      <c r="R2061" s="312"/>
      <c r="S2061" s="312"/>
      <c r="T2061" s="312"/>
      <c r="U2061" s="312"/>
      <c r="V2061" s="312"/>
      <c r="W2061" s="312"/>
      <c r="X2061" s="312"/>
      <c r="Y2061" s="313"/>
    </row>
    <row r="2062" spans="1:25" x14ac:dyDescent="0.25">
      <c r="A2062" s="149"/>
      <c r="B2062" s="150"/>
      <c r="C2062" s="150"/>
      <c r="D2062" s="150"/>
      <c r="E2062" s="150"/>
      <c r="F2062" s="150"/>
      <c r="G2062" s="150"/>
      <c r="H2062" s="150"/>
      <c r="I2062" s="150"/>
      <c r="J2062" s="150"/>
      <c r="K2062" s="150"/>
      <c r="L2062" s="150"/>
      <c r="M2062" s="150"/>
      <c r="N2062" s="150"/>
      <c r="O2062" s="150"/>
      <c r="P2062" s="150"/>
      <c r="Q2062" s="150"/>
      <c r="R2062" s="150"/>
      <c r="S2062" s="150"/>
      <c r="T2062" s="150"/>
      <c r="U2062" s="150"/>
      <c r="V2062" s="150"/>
      <c r="W2062" s="150"/>
      <c r="X2062" s="150"/>
      <c r="Y2062" s="151"/>
    </row>
    <row r="2063" spans="1:25" ht="15.75" x14ac:dyDescent="0.25">
      <c r="A2063" s="314" t="s">
        <v>286</v>
      </c>
      <c r="B2063" s="315"/>
      <c r="C2063" s="315"/>
      <c r="D2063" s="315"/>
      <c r="E2063" s="315"/>
      <c r="F2063" s="315"/>
      <c r="G2063" s="315"/>
      <c r="H2063" s="315"/>
      <c r="I2063" s="315"/>
      <c r="J2063" s="315"/>
      <c r="K2063" s="315"/>
      <c r="L2063" s="315"/>
      <c r="M2063" s="315"/>
      <c r="N2063" s="315"/>
      <c r="O2063" s="315"/>
      <c r="P2063" s="315"/>
      <c r="Q2063" s="315"/>
      <c r="R2063" s="315"/>
      <c r="S2063" s="315"/>
      <c r="T2063" s="315"/>
      <c r="U2063" s="315"/>
      <c r="V2063" s="315"/>
      <c r="W2063" s="315"/>
      <c r="X2063" s="315"/>
      <c r="Y2063" s="316"/>
    </row>
    <row r="2064" spans="1:25" ht="15.75" x14ac:dyDescent="0.25">
      <c r="A2064" s="152"/>
      <c r="B2064" s="153"/>
      <c r="C2064" s="153"/>
      <c r="D2064" s="153"/>
      <c r="E2064" s="153"/>
      <c r="F2064" s="153"/>
      <c r="G2064" s="153"/>
      <c r="H2064" s="153"/>
      <c r="I2064" s="153"/>
      <c r="J2064" s="153"/>
      <c r="K2064" s="153"/>
      <c r="L2064" s="153"/>
      <c r="M2064" s="153"/>
      <c r="N2064" s="153"/>
      <c r="O2064" s="153"/>
      <c r="P2064" s="153"/>
      <c r="Q2064" s="153"/>
      <c r="R2064" s="153"/>
      <c r="S2064" s="153"/>
      <c r="T2064" s="153"/>
      <c r="U2064" s="153"/>
      <c r="V2064" s="153"/>
      <c r="W2064" s="153"/>
      <c r="X2064" s="317"/>
      <c r="Y2064" s="318"/>
    </row>
    <row r="2065" spans="1:25" x14ac:dyDescent="0.25">
      <c r="A2065" s="319"/>
      <c r="B2065" s="320"/>
      <c r="C2065" s="320"/>
      <c r="D2065" s="320"/>
      <c r="E2065" s="320"/>
      <c r="F2065" s="320"/>
      <c r="G2065" s="320"/>
      <c r="H2065" s="320"/>
      <c r="I2065" s="320"/>
      <c r="J2065" s="320"/>
      <c r="K2065" s="320"/>
      <c r="L2065" s="320"/>
      <c r="M2065" s="320"/>
      <c r="N2065" s="320"/>
      <c r="O2065" s="148"/>
      <c r="P2065" s="148"/>
      <c r="Q2065" s="321" t="s">
        <v>197</v>
      </c>
      <c r="R2065" s="321"/>
      <c r="S2065" s="321"/>
      <c r="T2065" s="321"/>
      <c r="U2065" s="321"/>
      <c r="V2065" s="321"/>
      <c r="W2065" s="321"/>
      <c r="X2065" s="321"/>
      <c r="Y2065" s="322"/>
    </row>
    <row r="2067" spans="1:25" x14ac:dyDescent="0.25">
      <c r="A2067" s="90"/>
      <c r="B2067" s="90"/>
      <c r="C2067" s="90"/>
      <c r="D2067" s="90"/>
      <c r="E2067" s="90"/>
      <c r="F2067" s="90"/>
      <c r="G2067" s="90"/>
      <c r="H2067" s="90"/>
      <c r="I2067" s="90"/>
      <c r="J2067" s="90"/>
      <c r="K2067" s="90"/>
      <c r="L2067" s="90"/>
      <c r="M2067" s="90"/>
      <c r="N2067" s="90"/>
      <c r="O2067" s="90"/>
      <c r="P2067" s="90"/>
      <c r="Q2067" s="90"/>
      <c r="R2067" s="90"/>
      <c r="S2067" s="90"/>
      <c r="T2067" s="90"/>
      <c r="U2067" s="90"/>
      <c r="V2067" s="90"/>
      <c r="W2067" s="90"/>
      <c r="X2067" s="90"/>
      <c r="Y2067" s="90"/>
    </row>
    <row r="2068" spans="1:25" x14ac:dyDescent="0.25">
      <c r="A2068" s="287" t="s">
        <v>1</v>
      </c>
      <c r="B2068" s="287"/>
      <c r="C2068" s="323" t="s">
        <v>126</v>
      </c>
      <c r="D2068" s="324"/>
      <c r="E2068" s="324"/>
      <c r="F2068" s="324"/>
      <c r="G2068" s="324"/>
      <c r="H2068" s="324"/>
      <c r="I2068" s="324"/>
      <c r="J2068" s="324"/>
      <c r="K2068" s="324"/>
      <c r="L2068" s="324"/>
      <c r="M2068" s="324"/>
      <c r="N2068" s="324"/>
      <c r="O2068" s="324"/>
      <c r="P2068" s="324"/>
      <c r="Q2068" s="325"/>
      <c r="R2068" s="326" t="s">
        <v>2</v>
      </c>
      <c r="S2068" s="327"/>
      <c r="T2068" s="327"/>
      <c r="U2068" s="327"/>
      <c r="V2068" s="327"/>
      <c r="W2068" s="327"/>
      <c r="X2068" s="327"/>
      <c r="Y2068" s="328"/>
    </row>
    <row r="2069" spans="1:25" x14ac:dyDescent="0.25">
      <c r="A2069" s="287" t="s">
        <v>3</v>
      </c>
      <c r="B2069" s="287"/>
      <c r="C2069" s="288" t="s">
        <v>284</v>
      </c>
      <c r="D2069" s="289"/>
      <c r="E2069" s="289"/>
      <c r="F2069" s="289"/>
      <c r="G2069" s="289"/>
      <c r="H2069" s="289"/>
      <c r="I2069" s="289"/>
      <c r="J2069" s="289"/>
      <c r="K2069" s="289"/>
      <c r="L2069" s="289"/>
      <c r="M2069" s="289"/>
      <c r="N2069" s="289"/>
      <c r="O2069" s="289"/>
      <c r="P2069" s="289"/>
      <c r="Q2069" s="290"/>
      <c r="R2069" s="305" t="s">
        <v>4</v>
      </c>
      <c r="S2069" s="306"/>
      <c r="T2069" s="291" t="s">
        <v>5</v>
      </c>
      <c r="U2069" s="292"/>
      <c r="V2069" s="292"/>
      <c r="W2069" s="292"/>
      <c r="X2069" s="292"/>
      <c r="Y2069" s="293"/>
    </row>
    <row r="2070" spans="1:25" x14ac:dyDescent="0.25">
      <c r="A2070" s="287" t="s">
        <v>6</v>
      </c>
      <c r="B2070" s="287"/>
      <c r="C2070" s="288" t="s">
        <v>80</v>
      </c>
      <c r="D2070" s="289"/>
      <c r="E2070" s="289"/>
      <c r="F2070" s="289"/>
      <c r="G2070" s="289"/>
      <c r="H2070" s="289"/>
      <c r="I2070" s="289"/>
      <c r="J2070" s="289"/>
      <c r="K2070" s="289"/>
      <c r="L2070" s="289"/>
      <c r="M2070" s="289"/>
      <c r="N2070" s="289"/>
      <c r="O2070" s="289"/>
      <c r="P2070" s="289"/>
      <c r="Q2070" s="290"/>
      <c r="R2070" s="307" t="s">
        <v>7</v>
      </c>
      <c r="S2070" s="308"/>
      <c r="T2070" s="291" t="s">
        <v>279</v>
      </c>
      <c r="U2070" s="292"/>
      <c r="V2070" s="292"/>
      <c r="W2070" s="292"/>
      <c r="X2070" s="292"/>
      <c r="Y2070" s="293"/>
    </row>
    <row r="2071" spans="1:25" x14ac:dyDescent="0.25">
      <c r="A2071" s="287" t="s">
        <v>9</v>
      </c>
      <c r="B2071" s="287"/>
      <c r="C2071" s="288" t="s">
        <v>196</v>
      </c>
      <c r="D2071" s="289"/>
      <c r="E2071" s="289"/>
      <c r="F2071" s="289"/>
      <c r="G2071" s="289"/>
      <c r="H2071" s="289"/>
      <c r="I2071" s="289"/>
      <c r="J2071" s="289"/>
      <c r="K2071" s="289"/>
      <c r="L2071" s="289"/>
      <c r="M2071" s="289"/>
      <c r="N2071" s="289"/>
      <c r="O2071" s="289"/>
      <c r="P2071" s="289"/>
      <c r="Q2071" s="290"/>
      <c r="R2071" s="307" t="s">
        <v>10</v>
      </c>
      <c r="S2071" s="308"/>
      <c r="T2071" s="291" t="s">
        <v>280</v>
      </c>
      <c r="U2071" s="292"/>
      <c r="V2071" s="292"/>
      <c r="W2071" s="292"/>
      <c r="X2071" s="292"/>
      <c r="Y2071" s="293"/>
    </row>
    <row r="2072" spans="1:25" ht="15" customHeight="1" x14ac:dyDescent="0.25">
      <c r="A2072" s="287" t="s">
        <v>11</v>
      </c>
      <c r="B2072" s="287"/>
      <c r="C2072" s="288" t="s">
        <v>172</v>
      </c>
      <c r="D2072" s="289"/>
      <c r="E2072" s="289"/>
      <c r="F2072" s="289"/>
      <c r="G2072" s="289"/>
      <c r="H2072" s="289"/>
      <c r="I2072" s="289"/>
      <c r="J2072" s="289"/>
      <c r="K2072" s="289"/>
      <c r="L2072" s="289"/>
      <c r="M2072" s="289"/>
      <c r="N2072" s="289"/>
      <c r="O2072" s="289"/>
      <c r="P2072" s="289"/>
      <c r="Q2072" s="290"/>
      <c r="R2072" s="3" t="s">
        <v>12</v>
      </c>
      <c r="S2072" s="4"/>
      <c r="T2072" s="291" t="s">
        <v>271</v>
      </c>
      <c r="U2072" s="292"/>
      <c r="V2072" s="292"/>
      <c r="W2072" s="292"/>
      <c r="X2072" s="292"/>
      <c r="Y2072" s="293"/>
    </row>
    <row r="2073" spans="1:25" x14ac:dyDescent="0.25">
      <c r="A2073" s="294" t="s">
        <v>13</v>
      </c>
      <c r="B2073" s="294"/>
      <c r="C2073" s="288" t="s">
        <v>248</v>
      </c>
      <c r="D2073" s="289"/>
      <c r="E2073" s="289"/>
      <c r="F2073" s="289"/>
      <c r="G2073" s="289"/>
      <c r="H2073" s="289"/>
      <c r="I2073" s="289"/>
      <c r="J2073" s="289"/>
      <c r="K2073" s="289"/>
      <c r="L2073" s="289"/>
      <c r="M2073" s="289"/>
      <c r="N2073" s="289"/>
      <c r="O2073" s="289"/>
      <c r="P2073" s="289"/>
      <c r="Q2073" s="290"/>
      <c r="R2073" s="295" t="s">
        <v>14</v>
      </c>
      <c r="S2073" s="296"/>
      <c r="T2073" s="297" t="s">
        <v>273</v>
      </c>
      <c r="U2073" s="298"/>
      <c r="V2073" s="298"/>
      <c r="W2073" s="298"/>
      <c r="X2073" s="298"/>
      <c r="Y2073" s="299"/>
    </row>
    <row r="2074" spans="1:25" x14ac:dyDescent="0.25">
      <c r="A2074" s="5"/>
      <c r="B2074" s="5"/>
      <c r="C2074" s="5"/>
      <c r="D2074" s="5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  <c r="S2074" s="5"/>
      <c r="T2074" s="5"/>
      <c r="U2074" s="5"/>
      <c r="V2074" s="5"/>
      <c r="W2074" s="5"/>
      <c r="X2074" s="5"/>
      <c r="Y2074" s="5"/>
    </row>
    <row r="2075" spans="1:25" ht="25.5" customHeight="1" x14ac:dyDescent="0.25">
      <c r="A2075" s="264" t="s">
        <v>15</v>
      </c>
      <c r="B2075" s="261" t="s">
        <v>16</v>
      </c>
      <c r="C2075" s="263"/>
      <c r="D2075" s="278" t="s">
        <v>17</v>
      </c>
      <c r="E2075" s="280" t="s">
        <v>18</v>
      </c>
      <c r="F2075" s="300" t="s">
        <v>19</v>
      </c>
      <c r="G2075" s="278" t="s">
        <v>20</v>
      </c>
      <c r="H2075" s="280" t="s">
        <v>21</v>
      </c>
      <c r="I2075" s="280" t="s">
        <v>22</v>
      </c>
      <c r="J2075" s="280"/>
      <c r="K2075" s="261" t="s">
        <v>23</v>
      </c>
      <c r="L2075" s="262"/>
      <c r="M2075" s="262"/>
      <c r="N2075" s="262"/>
      <c r="O2075" s="262"/>
      <c r="P2075" s="263"/>
      <c r="Q2075" s="284" t="s">
        <v>24</v>
      </c>
      <c r="R2075" s="284"/>
      <c r="S2075" s="284" t="s">
        <v>25</v>
      </c>
      <c r="T2075" s="284"/>
      <c r="U2075" s="301" t="s">
        <v>26</v>
      </c>
      <c r="V2075" s="221" t="s">
        <v>27</v>
      </c>
      <c r="W2075" s="221" t="s">
        <v>27</v>
      </c>
      <c r="X2075" s="221" t="s">
        <v>27</v>
      </c>
      <c r="Y2075" s="303" t="s">
        <v>28</v>
      </c>
    </row>
    <row r="2076" spans="1:25" ht="24" x14ac:dyDescent="0.25">
      <c r="A2076" s="264"/>
      <c r="B2076" s="101" t="s">
        <v>29</v>
      </c>
      <c r="C2076" s="101" t="s">
        <v>30</v>
      </c>
      <c r="D2076" s="279"/>
      <c r="E2076" s="280"/>
      <c r="F2076" s="300"/>
      <c r="G2076" s="279"/>
      <c r="H2076" s="280"/>
      <c r="I2076" s="98" t="s">
        <v>31</v>
      </c>
      <c r="J2076" s="10" t="s">
        <v>32</v>
      </c>
      <c r="K2076" s="269" t="s">
        <v>33</v>
      </c>
      <c r="L2076" s="270"/>
      <c r="M2076" s="286"/>
      <c r="N2076" s="269" t="s">
        <v>34</v>
      </c>
      <c r="O2076" s="270"/>
      <c r="P2076" s="286"/>
      <c r="Q2076" s="27" t="s">
        <v>35</v>
      </c>
      <c r="R2076" s="27" t="s">
        <v>36</v>
      </c>
      <c r="S2076" s="27" t="s">
        <v>123</v>
      </c>
      <c r="T2076" s="27" t="s">
        <v>124</v>
      </c>
      <c r="U2076" s="302"/>
      <c r="V2076" s="220" t="s">
        <v>37</v>
      </c>
      <c r="W2076" s="220" t="s">
        <v>38</v>
      </c>
      <c r="X2076" s="220" t="s">
        <v>39</v>
      </c>
      <c r="Y2076" s="304"/>
    </row>
    <row r="2077" spans="1:25" ht="24" x14ac:dyDescent="0.25">
      <c r="A2077" s="97"/>
      <c r="B2077" s="101"/>
      <c r="C2077" s="101"/>
      <c r="D2077" s="100"/>
      <c r="E2077" s="101"/>
      <c r="F2077" s="102"/>
      <c r="G2077" s="100"/>
      <c r="H2077" s="101"/>
      <c r="I2077" s="98"/>
      <c r="J2077" s="10"/>
      <c r="K2077" s="101" t="s">
        <v>40</v>
      </c>
      <c r="L2077" s="101" t="s">
        <v>41</v>
      </c>
      <c r="M2077" s="101" t="s">
        <v>42</v>
      </c>
      <c r="N2077" s="101" t="s">
        <v>40</v>
      </c>
      <c r="O2077" s="101" t="s">
        <v>41</v>
      </c>
      <c r="P2077" s="101" t="s">
        <v>42</v>
      </c>
      <c r="Q2077" s="101"/>
      <c r="R2077" s="101"/>
      <c r="S2077" s="101"/>
      <c r="T2077" s="101"/>
      <c r="U2077" s="100"/>
      <c r="V2077" s="14"/>
      <c r="W2077" s="14"/>
      <c r="X2077" s="14"/>
      <c r="Y2077" s="103"/>
    </row>
    <row r="2078" spans="1:25" x14ac:dyDescent="0.25">
      <c r="A2078" s="16">
        <v>1</v>
      </c>
      <c r="B2078" s="16"/>
      <c r="C2078" s="17"/>
      <c r="D2078" s="17"/>
      <c r="E2078" s="17"/>
      <c r="F2078" s="18"/>
      <c r="G2078" s="16"/>
      <c r="H2078" s="18"/>
      <c r="I2078" s="18"/>
      <c r="J2078" s="18"/>
      <c r="K2078" s="19"/>
      <c r="L2078" s="19"/>
      <c r="M2078" s="19"/>
      <c r="N2078" s="19"/>
      <c r="O2078" s="19"/>
      <c r="P2078" s="19"/>
      <c r="Q2078" s="20"/>
      <c r="R2078" s="16"/>
      <c r="S2078" s="21"/>
      <c r="T2078" s="21"/>
      <c r="U2078" s="22"/>
      <c r="V2078" s="23">
        <f>IFERROR((J2078/I2078)*100,0)</f>
        <v>0</v>
      </c>
      <c r="W2078" s="23">
        <f>IFERROR((S2078/T2078)*100,0)</f>
        <v>0</v>
      </c>
      <c r="X2078" s="23">
        <f>IFERROR(((N2078+O2078+P2078)/(K2078+L2078+M2078))*100,0)</f>
        <v>0</v>
      </c>
      <c r="Y2078" s="24"/>
    </row>
    <row r="2079" spans="1:25" x14ac:dyDescent="0.25">
      <c r="A2079" s="16">
        <v>2</v>
      </c>
      <c r="B2079" s="16"/>
      <c r="C2079" s="17"/>
      <c r="D2079" s="17"/>
      <c r="E2079" s="17"/>
      <c r="F2079" s="18"/>
      <c r="G2079" s="16"/>
      <c r="H2079" s="18"/>
      <c r="I2079" s="18"/>
      <c r="J2079" s="18"/>
      <c r="K2079" s="19"/>
      <c r="L2079" s="19"/>
      <c r="M2079" s="19"/>
      <c r="N2079" s="19"/>
      <c r="O2079" s="19"/>
      <c r="P2079" s="19"/>
      <c r="Q2079" s="20"/>
      <c r="R2079" s="16"/>
      <c r="S2079" s="21"/>
      <c r="T2079" s="21"/>
      <c r="U2079" s="22"/>
      <c r="V2079" s="23">
        <f>IFERROR((J2079/I2079)*100,0)</f>
        <v>0</v>
      </c>
      <c r="W2079" s="23">
        <f>IFERROR((S2079/T2079)*100,0)</f>
        <v>0</v>
      </c>
      <c r="X2079" s="23">
        <f>IFERROR(((N2079+O2079+P2079)/(K2079+L2079+M2079))*100,0)</f>
        <v>0</v>
      </c>
      <c r="Y2079" s="24"/>
    </row>
    <row r="2080" spans="1:25" x14ac:dyDescent="0.25">
      <c r="A2080" s="16">
        <v>3</v>
      </c>
      <c r="B2080" s="16"/>
      <c r="C2080" s="17"/>
      <c r="D2080" s="17"/>
      <c r="E2080" s="17"/>
      <c r="F2080" s="18"/>
      <c r="G2080" s="16"/>
      <c r="H2080" s="18"/>
      <c r="I2080" s="18"/>
      <c r="J2080" s="18"/>
      <c r="K2080" s="19"/>
      <c r="L2080" s="19"/>
      <c r="M2080" s="19"/>
      <c r="N2080" s="19"/>
      <c r="O2080" s="19"/>
      <c r="P2080" s="19"/>
      <c r="Q2080" s="20"/>
      <c r="R2080" s="16"/>
      <c r="S2080" s="21"/>
      <c r="T2080" s="21"/>
      <c r="U2080" s="22"/>
      <c r="V2080" s="23">
        <f>IFERROR((J2080/I2080)*100,0)</f>
        <v>0</v>
      </c>
      <c r="W2080" s="23">
        <f>IFERROR((S2080/T2080)*100,0)</f>
        <v>0</v>
      </c>
      <c r="X2080" s="23">
        <f>IFERROR(((N2080+O2080+P2080)/(K2080+L2080+M2080))*100,0)</f>
        <v>0</v>
      </c>
      <c r="Y2080" s="24"/>
    </row>
    <row r="2081" spans="1:25" x14ac:dyDescent="0.25">
      <c r="A2081" s="25"/>
      <c r="B2081" s="25"/>
      <c r="C2081" s="26"/>
      <c r="D2081" s="101" t="s">
        <v>43</v>
      </c>
      <c r="E2081" s="101"/>
      <c r="F2081" s="27"/>
      <c r="G2081" s="25"/>
      <c r="H2081" s="27"/>
      <c r="I2081" s="27"/>
      <c r="J2081" s="27"/>
      <c r="K2081" s="28">
        <f t="shared" ref="K2081:P2081" si="238">K2078+K2079+K2080</f>
        <v>0</v>
      </c>
      <c r="L2081" s="28">
        <f t="shared" si="238"/>
        <v>0</v>
      </c>
      <c r="M2081" s="28">
        <f t="shared" si="238"/>
        <v>0</v>
      </c>
      <c r="N2081" s="28">
        <f t="shared" si="238"/>
        <v>0</v>
      </c>
      <c r="O2081" s="28">
        <f t="shared" si="238"/>
        <v>0</v>
      </c>
      <c r="P2081" s="28">
        <f t="shared" si="238"/>
        <v>0</v>
      </c>
      <c r="Q2081" s="29"/>
      <c r="R2081" s="25"/>
      <c r="S2081" s="30"/>
      <c r="T2081" s="30"/>
      <c r="U2081" s="31"/>
      <c r="V2081" s="31">
        <v>0</v>
      </c>
      <c r="W2081" s="31">
        <v>0</v>
      </c>
      <c r="X2081" s="31">
        <v>0</v>
      </c>
      <c r="Y2081" s="25"/>
    </row>
    <row r="2082" spans="1:25" x14ac:dyDescent="0.25">
      <c r="A2082" s="16">
        <v>4</v>
      </c>
      <c r="B2082" s="16"/>
      <c r="C2082" s="17"/>
      <c r="D2082" s="17"/>
      <c r="E2082" s="17"/>
      <c r="F2082" s="18"/>
      <c r="G2082" s="16"/>
      <c r="H2082" s="18"/>
      <c r="I2082" s="18"/>
      <c r="J2082" s="18"/>
      <c r="K2082" s="19"/>
      <c r="L2082" s="19"/>
      <c r="M2082" s="19"/>
      <c r="N2082" s="19"/>
      <c r="O2082" s="19"/>
      <c r="P2082" s="19"/>
      <c r="Q2082" s="20"/>
      <c r="R2082" s="16"/>
      <c r="S2082" s="21"/>
      <c r="T2082" s="21"/>
      <c r="U2082" s="22"/>
      <c r="V2082" s="23">
        <f>IFERROR((J2082/I2082)*100,0)</f>
        <v>0</v>
      </c>
      <c r="W2082" s="23">
        <f>IFERROR((S2082/T2082)*100,0)</f>
        <v>0</v>
      </c>
      <c r="X2082" s="23">
        <f>IFERROR(((N2082+O2082+P2082)/(K2082+L2082+M2082))*100,0)</f>
        <v>0</v>
      </c>
      <c r="Y2082" s="24"/>
    </row>
    <row r="2083" spans="1:25" x14ac:dyDescent="0.25">
      <c r="A2083" s="16">
        <v>5</v>
      </c>
      <c r="B2083" s="16"/>
      <c r="C2083" s="16"/>
      <c r="D2083" s="17"/>
      <c r="E2083" s="17"/>
      <c r="F2083" s="18"/>
      <c r="G2083" s="16"/>
      <c r="H2083" s="18"/>
      <c r="I2083" s="18"/>
      <c r="J2083" s="18"/>
      <c r="K2083" s="19"/>
      <c r="L2083" s="19"/>
      <c r="M2083" s="19"/>
      <c r="N2083" s="19"/>
      <c r="O2083" s="19"/>
      <c r="P2083" s="19"/>
      <c r="Q2083" s="20"/>
      <c r="R2083" s="16"/>
      <c r="S2083" s="21"/>
      <c r="T2083" s="16"/>
      <c r="U2083" s="16"/>
      <c r="V2083" s="23">
        <f>IFERROR((J2083/I2083)*100,0)</f>
        <v>0</v>
      </c>
      <c r="W2083" s="23">
        <f>IFERROR((S2083/T2083)*100,0)</f>
        <v>0</v>
      </c>
      <c r="X2083" s="23">
        <f>IFERROR(((N2083+O2083+P2083)/(K2083+L2083+M2083))*100,0)</f>
        <v>0</v>
      </c>
      <c r="Y2083" s="24"/>
    </row>
    <row r="2084" spans="1:25" x14ac:dyDescent="0.25">
      <c r="A2084" s="16">
        <v>6</v>
      </c>
      <c r="B2084" s="16"/>
      <c r="C2084" s="16"/>
      <c r="D2084" s="17"/>
      <c r="E2084" s="17"/>
      <c r="F2084" s="18"/>
      <c r="G2084" s="16"/>
      <c r="H2084" s="18"/>
      <c r="I2084" s="18"/>
      <c r="J2084" s="18"/>
      <c r="K2084" s="19"/>
      <c r="L2084" s="19"/>
      <c r="M2084" s="19"/>
      <c r="N2084" s="19"/>
      <c r="O2084" s="19"/>
      <c r="P2084" s="19"/>
      <c r="Q2084" s="32"/>
      <c r="R2084" s="33"/>
      <c r="S2084" s="34"/>
      <c r="T2084" s="34"/>
      <c r="U2084" s="35"/>
      <c r="V2084" s="23">
        <f>IFERROR((J2084/I2084)*100,0)</f>
        <v>0</v>
      </c>
      <c r="W2084" s="23">
        <f>IFERROR((S2084/T2084)*100,0)</f>
        <v>0</v>
      </c>
      <c r="X2084" s="23">
        <f>IFERROR(((N2084+O2084+P2084)/(K2084+L2084+M2084))*100,0)</f>
        <v>0</v>
      </c>
      <c r="Y2084" s="24"/>
    </row>
    <row r="2085" spans="1:25" x14ac:dyDescent="0.25">
      <c r="A2085" s="25"/>
      <c r="B2085" s="25"/>
      <c r="C2085" s="25"/>
      <c r="D2085" s="101" t="s">
        <v>43</v>
      </c>
      <c r="E2085" s="101"/>
      <c r="F2085" s="27"/>
      <c r="G2085" s="25"/>
      <c r="H2085" s="27"/>
      <c r="I2085" s="27"/>
      <c r="J2085" s="27"/>
      <c r="K2085" s="28">
        <f t="shared" ref="K2085:P2085" si="239">K2082+K2083+K2084</f>
        <v>0</v>
      </c>
      <c r="L2085" s="28">
        <f t="shared" si="239"/>
        <v>0</v>
      </c>
      <c r="M2085" s="28">
        <f t="shared" si="239"/>
        <v>0</v>
      </c>
      <c r="N2085" s="28">
        <f t="shared" si="239"/>
        <v>0</v>
      </c>
      <c r="O2085" s="28">
        <f t="shared" si="239"/>
        <v>0</v>
      </c>
      <c r="P2085" s="28">
        <f t="shared" si="239"/>
        <v>0</v>
      </c>
      <c r="Q2085" s="32"/>
      <c r="R2085" s="33"/>
      <c r="S2085" s="34"/>
      <c r="T2085" s="34"/>
      <c r="U2085" s="35"/>
      <c r="V2085" s="23">
        <f>IFERROR((J2085/I2085)*100,0)</f>
        <v>0</v>
      </c>
      <c r="W2085" s="23">
        <f>IFERROR((S2085/T2085)*100,0)</f>
        <v>0</v>
      </c>
      <c r="X2085" s="23">
        <f>IFERROR(((N2085+O2085+P2085)/(K2085+L2085+M2085))*100,0)</f>
        <v>0</v>
      </c>
      <c r="Y2085" s="24"/>
    </row>
    <row r="2086" spans="1:25" x14ac:dyDescent="0.25">
      <c r="A2086" s="259" t="s">
        <v>44</v>
      </c>
      <c r="B2086" s="259"/>
      <c r="C2086" s="259"/>
      <c r="D2086" s="259"/>
      <c r="E2086" s="259"/>
      <c r="F2086" s="259"/>
      <c r="G2086" s="259"/>
      <c r="H2086" s="259"/>
      <c r="I2086" s="96"/>
      <c r="J2086" s="96"/>
      <c r="K2086" s="37">
        <f t="shared" ref="K2086:P2086" si="240">K2081+K2085</f>
        <v>0</v>
      </c>
      <c r="L2086" s="37">
        <f t="shared" si="240"/>
        <v>0</v>
      </c>
      <c r="M2086" s="37">
        <f t="shared" si="240"/>
        <v>0</v>
      </c>
      <c r="N2086" s="37">
        <f t="shared" si="240"/>
        <v>0</v>
      </c>
      <c r="O2086" s="37">
        <f t="shared" si="240"/>
        <v>0</v>
      </c>
      <c r="P2086" s="37">
        <f t="shared" si="240"/>
        <v>0</v>
      </c>
      <c r="Q2086" s="275"/>
      <c r="R2086" s="275"/>
      <c r="S2086" s="275"/>
      <c r="T2086" s="275"/>
      <c r="U2086" s="275"/>
      <c r="V2086" s="275"/>
      <c r="W2086" s="275"/>
      <c r="X2086" s="275"/>
      <c r="Y2086" s="275"/>
    </row>
    <row r="2087" spans="1:25" x14ac:dyDescent="0.25">
      <c r="A2087" s="38"/>
      <c r="B2087" s="38"/>
      <c r="C2087" s="38"/>
      <c r="D2087" s="38"/>
      <c r="E2087" s="38"/>
      <c r="F2087" s="38"/>
      <c r="G2087" s="38"/>
      <c r="H2087" s="38"/>
      <c r="I2087" s="38"/>
      <c r="J2087" s="38"/>
      <c r="K2087" s="38"/>
      <c r="L2087" s="39"/>
      <c r="M2087" s="39"/>
    </row>
    <row r="2088" spans="1:25" x14ac:dyDescent="0.25">
      <c r="A2088" s="39"/>
      <c r="B2088" s="39"/>
      <c r="C2088" s="39"/>
      <c r="D2088" s="39"/>
      <c r="E2088" s="39"/>
      <c r="F2088" s="39"/>
      <c r="G2088" s="39"/>
      <c r="H2088" s="39"/>
      <c r="I2088" s="39"/>
      <c r="J2088" s="39"/>
      <c r="K2088" s="39"/>
      <c r="L2088" s="39"/>
      <c r="M2088" s="39"/>
      <c r="N2088" s="39"/>
      <c r="O2088" s="39"/>
      <c r="P2088" s="39"/>
    </row>
    <row r="2089" spans="1:25" x14ac:dyDescent="0.25">
      <c r="A2089" s="276" t="s">
        <v>45</v>
      </c>
      <c r="B2089" s="276"/>
      <c r="C2089" s="276"/>
      <c r="D2089" s="276"/>
      <c r="E2089" s="276"/>
      <c r="F2089" s="276"/>
      <c r="G2089" s="276"/>
      <c r="H2089" s="276"/>
      <c r="I2089" s="276"/>
      <c r="J2089" s="276"/>
      <c r="K2089" s="276"/>
      <c r="L2089" s="276"/>
      <c r="M2089" s="276"/>
      <c r="N2089" s="276"/>
      <c r="O2089" s="276"/>
      <c r="P2089" s="276"/>
      <c r="Q2089" s="276"/>
      <c r="R2089" s="276"/>
      <c r="S2089" s="276"/>
      <c r="T2089" s="276"/>
      <c r="U2089" s="276"/>
      <c r="V2089" s="276"/>
      <c r="W2089" s="276"/>
      <c r="X2089" s="276"/>
      <c r="Y2089" s="276"/>
    </row>
    <row r="2090" spans="1:25" x14ac:dyDescent="0.25">
      <c r="A2090" s="277"/>
      <c r="B2090" s="277"/>
      <c r="C2090" s="277"/>
      <c r="D2090" s="277"/>
      <c r="E2090" s="277"/>
      <c r="F2090" s="277"/>
      <c r="G2090" s="277"/>
      <c r="H2090" s="277"/>
      <c r="I2090" s="277"/>
      <c r="J2090" s="277"/>
      <c r="K2090" s="277"/>
      <c r="L2090" s="277"/>
      <c r="M2090" s="277"/>
      <c r="N2090" s="277"/>
      <c r="O2090" s="277"/>
      <c r="P2090" s="277"/>
      <c r="Q2090" s="277"/>
      <c r="R2090" s="277"/>
      <c r="S2090" s="277"/>
      <c r="T2090" s="277"/>
      <c r="U2090" s="277"/>
      <c r="V2090" s="277"/>
      <c r="W2090" s="277"/>
      <c r="X2090" s="277"/>
      <c r="Y2090" s="277"/>
    </row>
    <row r="2091" spans="1:25" ht="24.75" customHeight="1" x14ac:dyDescent="0.25">
      <c r="A2091" s="264" t="s">
        <v>15</v>
      </c>
      <c r="B2091" s="278" t="s">
        <v>46</v>
      </c>
      <c r="C2091" s="264" t="s">
        <v>47</v>
      </c>
      <c r="D2091" s="264"/>
      <c r="E2091" s="280" t="s">
        <v>18</v>
      </c>
      <c r="F2091" s="278" t="s">
        <v>20</v>
      </c>
      <c r="G2091" s="280" t="s">
        <v>48</v>
      </c>
      <c r="H2091" s="280" t="s">
        <v>22</v>
      </c>
      <c r="I2091" s="280"/>
      <c r="J2091" s="261" t="s">
        <v>23</v>
      </c>
      <c r="K2091" s="262"/>
      <c r="L2091" s="262"/>
      <c r="M2091" s="262"/>
      <c r="N2091" s="262"/>
      <c r="O2091" s="263"/>
      <c r="P2091" s="281" t="s">
        <v>49</v>
      </c>
      <c r="Q2091" s="282"/>
      <c r="R2091" s="283" t="s">
        <v>50</v>
      </c>
      <c r="S2091" s="283"/>
      <c r="T2091" s="284" t="s">
        <v>26</v>
      </c>
      <c r="U2091" s="221" t="s">
        <v>27</v>
      </c>
      <c r="V2091" s="221" t="s">
        <v>27</v>
      </c>
      <c r="W2091" s="221" t="s">
        <v>27</v>
      </c>
      <c r="X2091" s="285" t="s">
        <v>28</v>
      </c>
      <c r="Y2091" s="40"/>
    </row>
    <row r="2092" spans="1:25" ht="36" x14ac:dyDescent="0.25">
      <c r="A2092" s="264"/>
      <c r="B2092" s="279"/>
      <c r="C2092" s="264"/>
      <c r="D2092" s="264"/>
      <c r="E2092" s="280"/>
      <c r="F2092" s="279"/>
      <c r="G2092" s="280"/>
      <c r="H2092" s="98" t="s">
        <v>31</v>
      </c>
      <c r="I2092" s="10" t="s">
        <v>32</v>
      </c>
      <c r="J2092" s="269" t="s">
        <v>51</v>
      </c>
      <c r="K2092" s="270"/>
      <c r="L2092" s="286"/>
      <c r="M2092" s="269" t="s">
        <v>34</v>
      </c>
      <c r="N2092" s="270"/>
      <c r="O2092" s="286"/>
      <c r="P2092" s="27" t="s">
        <v>35</v>
      </c>
      <c r="Q2092" s="27" t="s">
        <v>36</v>
      </c>
      <c r="R2092" s="27" t="s">
        <v>123</v>
      </c>
      <c r="S2092" s="27" t="s">
        <v>124</v>
      </c>
      <c r="T2092" s="284"/>
      <c r="U2092" s="220" t="s">
        <v>37</v>
      </c>
      <c r="V2092" s="220" t="s">
        <v>38</v>
      </c>
      <c r="W2092" s="220" t="s">
        <v>39</v>
      </c>
      <c r="X2092" s="285"/>
      <c r="Y2092" s="40"/>
    </row>
    <row r="2093" spans="1:25" ht="24" x14ac:dyDescent="0.25">
      <c r="A2093" s="97"/>
      <c r="B2093" s="100"/>
      <c r="C2093" s="71"/>
      <c r="D2093" s="72"/>
      <c r="E2093" s="99"/>
      <c r="F2093" s="100"/>
      <c r="G2093" s="101"/>
      <c r="H2093" s="41"/>
      <c r="I2093" s="10"/>
      <c r="J2093" s="101" t="s">
        <v>40</v>
      </c>
      <c r="K2093" s="101" t="s">
        <v>41</v>
      </c>
      <c r="L2093" s="101" t="s">
        <v>42</v>
      </c>
      <c r="M2093" s="101" t="s">
        <v>40</v>
      </c>
      <c r="N2093" s="101" t="s">
        <v>41</v>
      </c>
      <c r="O2093" s="101" t="s">
        <v>42</v>
      </c>
      <c r="P2093" s="101"/>
      <c r="Q2093" s="101"/>
      <c r="R2093" s="101"/>
      <c r="S2093" s="101"/>
      <c r="T2093" s="101"/>
      <c r="U2093" s="14"/>
      <c r="V2093" s="14"/>
      <c r="W2093" s="14"/>
      <c r="X2093" s="102"/>
      <c r="Y2093" s="40"/>
    </row>
    <row r="2094" spans="1:25" ht="39" customHeight="1" x14ac:dyDescent="0.25">
      <c r="A2094" s="16">
        <v>1</v>
      </c>
      <c r="B2094" s="42" t="s">
        <v>75</v>
      </c>
      <c r="C2094" s="247" t="s">
        <v>247</v>
      </c>
      <c r="D2094" s="247"/>
      <c r="E2094" s="18" t="s">
        <v>53</v>
      </c>
      <c r="F2094" s="158" t="s">
        <v>54</v>
      </c>
      <c r="G2094" s="157" t="s">
        <v>54</v>
      </c>
      <c r="H2094" s="18">
        <v>3</v>
      </c>
      <c r="I2094" s="18">
        <v>3</v>
      </c>
      <c r="J2094" s="19">
        <v>21453.33</v>
      </c>
      <c r="K2094" s="19"/>
      <c r="L2094" s="19"/>
      <c r="M2094" s="19">
        <v>21453.33</v>
      </c>
      <c r="N2094" s="19"/>
      <c r="O2094" s="20"/>
      <c r="P2094" s="23">
        <f>IFERROR((I2094/H2094)*100,0)</f>
        <v>100</v>
      </c>
      <c r="Q2094" s="23">
        <f>IFERROR((M2094/J2094)*100,0)</f>
        <v>100</v>
      </c>
      <c r="R2094" s="21">
        <v>44470</v>
      </c>
      <c r="S2094" s="21">
        <v>44561</v>
      </c>
      <c r="T2094" s="88" t="s">
        <v>141</v>
      </c>
      <c r="U2094" s="23">
        <f t="shared" ref="U2094" si="241">IFERROR((I2094/H2094)*100,0)</f>
        <v>100</v>
      </c>
      <c r="V2094" s="23">
        <f t="shared" ref="V2094" si="242">IFERROR((Q2094/P2094)*100,0)</f>
        <v>100</v>
      </c>
      <c r="W2094" s="23">
        <f t="shared" ref="W2094" si="243">IFERROR((M2094/J2094)*100,0)</f>
        <v>100</v>
      </c>
      <c r="X2094" s="24"/>
      <c r="Y2094" s="40"/>
    </row>
    <row r="2095" spans="1:25" ht="28.5" customHeight="1" x14ac:dyDescent="0.25">
      <c r="A2095" s="16"/>
      <c r="B2095" s="42"/>
      <c r="C2095" s="256"/>
      <c r="D2095" s="256"/>
      <c r="E2095" s="44"/>
      <c r="F2095" s="95"/>
      <c r="G2095" s="94"/>
      <c r="H2095" s="44"/>
      <c r="I2095" s="44"/>
      <c r="J2095" s="19"/>
      <c r="K2095" s="19"/>
      <c r="L2095" s="19"/>
      <c r="M2095" s="19"/>
      <c r="N2095" s="20"/>
      <c r="O2095" s="20"/>
      <c r="P2095" s="20"/>
      <c r="Q2095" s="16"/>
      <c r="R2095" s="21"/>
      <c r="S2095" s="21"/>
      <c r="T2095" s="88"/>
      <c r="U2095" s="23"/>
      <c r="V2095" s="23"/>
      <c r="W2095" s="23"/>
      <c r="X2095" s="24"/>
      <c r="Y2095" s="40"/>
    </row>
    <row r="2096" spans="1:25" x14ac:dyDescent="0.25">
      <c r="A2096" s="16"/>
      <c r="B2096" s="42"/>
      <c r="C2096" s="257"/>
      <c r="D2096" s="258"/>
      <c r="E2096" s="87"/>
      <c r="F2096" s="95"/>
      <c r="G2096" s="94"/>
      <c r="H2096" s="104"/>
      <c r="I2096" s="45"/>
      <c r="J2096" s="19"/>
      <c r="K2096" s="19"/>
      <c r="L2096" s="19"/>
      <c r="M2096" s="19"/>
      <c r="N2096" s="20"/>
      <c r="O2096" s="20"/>
      <c r="P2096" s="20"/>
      <c r="Q2096" s="16"/>
      <c r="R2096" s="21"/>
      <c r="S2096" s="21"/>
      <c r="T2096" s="22"/>
      <c r="U2096" s="23"/>
      <c r="V2096" s="23"/>
      <c r="W2096" s="23"/>
      <c r="X2096" s="24"/>
      <c r="Y2096" s="40"/>
    </row>
    <row r="2097" spans="1:25" x14ac:dyDescent="0.25">
      <c r="A2097" s="259" t="s">
        <v>44</v>
      </c>
      <c r="B2097" s="259"/>
      <c r="C2097" s="260"/>
      <c r="D2097" s="260"/>
      <c r="E2097" s="48"/>
      <c r="F2097" s="105"/>
      <c r="G2097" s="46"/>
      <c r="H2097" s="48"/>
      <c r="I2097" s="46"/>
      <c r="J2097" s="28">
        <f>SUM(J2094:J2096)</f>
        <v>21453.33</v>
      </c>
      <c r="K2097" s="28">
        <f t="shared" ref="K2097:M2097" si="244">SUM(K2094:K2096)</f>
        <v>0</v>
      </c>
      <c r="L2097" s="28">
        <f t="shared" si="244"/>
        <v>0</v>
      </c>
      <c r="M2097" s="28">
        <f t="shared" si="244"/>
        <v>21453.33</v>
      </c>
      <c r="N2097" s="49"/>
      <c r="O2097" s="49"/>
      <c r="P2097" s="49"/>
      <c r="Q2097" s="49"/>
      <c r="R2097" s="49"/>
      <c r="S2097" s="49"/>
      <c r="T2097" s="49"/>
      <c r="U2097" s="49"/>
      <c r="V2097" s="49"/>
      <c r="W2097" s="49"/>
      <c r="X2097" s="49"/>
      <c r="Y2097" s="40"/>
    </row>
    <row r="2098" spans="1:25" x14ac:dyDescent="0.25">
      <c r="B2098" s="50"/>
      <c r="U2098" s="51"/>
      <c r="V2098" s="51"/>
      <c r="W2098" s="51"/>
      <c r="X2098" s="51"/>
      <c r="Y2098" s="52"/>
    </row>
    <row r="2099" spans="1:25" x14ac:dyDescent="0.25">
      <c r="B2099" s="84"/>
      <c r="U2099" s="51"/>
      <c r="V2099" s="51"/>
      <c r="W2099" s="51"/>
      <c r="X2099" s="51"/>
      <c r="Y2099" s="52"/>
    </row>
    <row r="2100" spans="1:25" ht="16.5" x14ac:dyDescent="0.3">
      <c r="A2100" s="53"/>
      <c r="B2100" s="84"/>
      <c r="D2100" s="261" t="s">
        <v>55</v>
      </c>
      <c r="E2100" s="262"/>
      <c r="F2100" s="262"/>
      <c r="G2100" s="262"/>
      <c r="H2100" s="262"/>
      <c r="I2100" s="262"/>
      <c r="J2100" s="262"/>
      <c r="K2100" s="262"/>
      <c r="L2100" s="262"/>
      <c r="M2100" s="262"/>
      <c r="N2100" s="262"/>
      <c r="O2100" s="262"/>
      <c r="P2100" s="262"/>
      <c r="Q2100" s="262"/>
      <c r="R2100" s="262"/>
      <c r="S2100" s="262"/>
      <c r="T2100" s="263"/>
    </row>
    <row r="2101" spans="1:25" ht="16.5" x14ac:dyDescent="0.3">
      <c r="A2101" s="53"/>
      <c r="B2101" s="84"/>
      <c r="D2101" s="264" t="s">
        <v>56</v>
      </c>
      <c r="E2101" s="264" t="s">
        <v>57</v>
      </c>
      <c r="F2101" s="264"/>
      <c r="G2101" s="264"/>
      <c r="H2101" s="261"/>
      <c r="I2101" s="265" t="s">
        <v>58</v>
      </c>
      <c r="J2101" s="262"/>
      <c r="K2101" s="266"/>
      <c r="L2101" s="265" t="s">
        <v>59</v>
      </c>
      <c r="M2101" s="262"/>
      <c r="N2101" s="262"/>
      <c r="O2101" s="267" t="s">
        <v>60</v>
      </c>
      <c r="P2101" s="267"/>
      <c r="Q2101" s="267"/>
      <c r="R2101" s="267"/>
      <c r="S2101" s="267"/>
      <c r="T2101" s="268"/>
    </row>
    <row r="2102" spans="1:25" x14ac:dyDescent="0.25">
      <c r="B2102" s="84"/>
      <c r="D2102" s="264"/>
      <c r="E2102" s="264" t="s">
        <v>61</v>
      </c>
      <c r="F2102" s="264"/>
      <c r="G2102" s="269" t="s">
        <v>62</v>
      </c>
      <c r="H2102" s="270"/>
      <c r="I2102" s="54" t="s">
        <v>61</v>
      </c>
      <c r="J2102" s="269" t="s">
        <v>62</v>
      </c>
      <c r="K2102" s="271"/>
      <c r="L2102" s="54" t="s">
        <v>61</v>
      </c>
      <c r="M2102" s="269" t="s">
        <v>62</v>
      </c>
      <c r="N2102" s="271"/>
      <c r="O2102" s="272" t="s">
        <v>16</v>
      </c>
      <c r="P2102" s="272"/>
      <c r="Q2102" s="272"/>
      <c r="R2102" s="55" t="s">
        <v>61</v>
      </c>
      <c r="S2102" s="273" t="s">
        <v>62</v>
      </c>
      <c r="T2102" s="273"/>
    </row>
    <row r="2103" spans="1:25" x14ac:dyDescent="0.25">
      <c r="B2103" s="84"/>
      <c r="D2103" s="56" t="s">
        <v>63</v>
      </c>
      <c r="E2103" s="228">
        <f t="shared" ref="E2103:E2112" si="245">COUNTIFS(G2078:G2081,"O",B2078:B2081,"AGUA Y SANEAMIENTO")</f>
        <v>0</v>
      </c>
      <c r="F2103" s="229"/>
      <c r="G2103" s="230">
        <f t="shared" ref="G2103:G2108" si="246">SUMIFS(N2071:N2078,G2071:G2078,"O",B2071:B2078,"AGUA Y SANEAMIENTO")</f>
        <v>0</v>
      </c>
      <c r="H2103" s="231"/>
      <c r="I2103" s="57">
        <f>COUNTIFS(G2069:G2072,"A",B2069:B2072,"AGUA Y SANEAMIENTO")</f>
        <v>0</v>
      </c>
      <c r="J2103" s="230">
        <f t="shared" ref="J2103:J2108" si="247">SUMIFS(N2071:N2078,G2071:G2078,"A",B2071:B2078,"AGUA Y SANEAMIENTO")</f>
        <v>0</v>
      </c>
      <c r="K2103" s="232"/>
      <c r="L2103" s="57">
        <f>COUNTIFS(G2069:G2072,"AC",B2069:B2072,"AGUA Y SANEAMIENTO")</f>
        <v>0</v>
      </c>
      <c r="M2103" s="230">
        <f>SUMIFS(N2072:N2079,G2072:G2079,"AC",B2072:B2079,"AGUA Y SANEAMIENTO")</f>
        <v>0</v>
      </c>
      <c r="N2103" s="232"/>
      <c r="O2103" s="246" t="s">
        <v>64</v>
      </c>
      <c r="P2103" s="247"/>
      <c r="Q2103" s="247"/>
      <c r="R2103" s="248">
        <f>COUNTIF(B2092:B2100,"FGP")</f>
        <v>1</v>
      </c>
      <c r="S2103" s="250">
        <f>SUMIF(B2092:B2100,"FGP",M2092:M2100)</f>
        <v>21453.33</v>
      </c>
      <c r="T2103" s="251"/>
    </row>
    <row r="2104" spans="1:25" x14ac:dyDescent="0.25">
      <c r="B2104" s="84"/>
      <c r="D2104" s="56" t="s">
        <v>65</v>
      </c>
      <c r="E2104" s="228">
        <f t="shared" si="245"/>
        <v>0</v>
      </c>
      <c r="F2104" s="229"/>
      <c r="G2104" s="230">
        <f t="shared" si="246"/>
        <v>0</v>
      </c>
      <c r="H2104" s="231"/>
      <c r="I2104" s="57">
        <f>COUNTIFS(G2069:G2072,"A",B2069:B2072,"EDUCACIÓN")</f>
        <v>0</v>
      </c>
      <c r="J2104" s="230">
        <f t="shared" si="247"/>
        <v>0</v>
      </c>
      <c r="K2104" s="232"/>
      <c r="L2104" s="57">
        <f>COUNTIFS(G2069:G2072,"AC",B2069:B2072,"EDUCACIÓN")</f>
        <v>0</v>
      </c>
      <c r="M2104" s="230">
        <f>SUMIFS(N949:N2070,G949:G2070,"AC",B949:B2070,"AGUA Y SANEAMIENTO")</f>
        <v>0</v>
      </c>
      <c r="N2104" s="232"/>
      <c r="O2104" s="246"/>
      <c r="P2104" s="247"/>
      <c r="Q2104" s="247"/>
      <c r="R2104" s="274"/>
      <c r="S2104" s="254"/>
      <c r="T2104" s="255"/>
    </row>
    <row r="2105" spans="1:25" x14ac:dyDescent="0.25">
      <c r="D2105" s="58" t="s">
        <v>66</v>
      </c>
      <c r="E2105" s="228">
        <f t="shared" si="245"/>
        <v>0</v>
      </c>
      <c r="F2105" s="229"/>
      <c r="G2105" s="230">
        <f t="shared" si="246"/>
        <v>0</v>
      </c>
      <c r="H2105" s="231"/>
      <c r="I2105" s="57">
        <f>COUNTIFS(G2069:G2072,"A",B2069:B2072,"OTROS PROYECTOS")</f>
        <v>0</v>
      </c>
      <c r="J2105" s="230">
        <f t="shared" si="247"/>
        <v>0</v>
      </c>
      <c r="K2105" s="232"/>
      <c r="L2105" s="57">
        <f>COUNTIFS(G2069:G2072,"AC",B2069:B2072,"OTROS PROYECTOS")</f>
        <v>0</v>
      </c>
      <c r="M2105" s="230">
        <f>SUMIFS(N949:N2071,G949:G2071,"AC",B949:B2071,"AGUA Y SANEAMIENTO")</f>
        <v>0</v>
      </c>
      <c r="N2105" s="232"/>
      <c r="O2105" s="246" t="s">
        <v>67</v>
      </c>
      <c r="P2105" s="247"/>
      <c r="Q2105" s="247"/>
      <c r="R2105" s="248">
        <f>COUNTIF(B2092:B2100,"FORTAMUN")</f>
        <v>0</v>
      </c>
      <c r="S2105" s="250">
        <f>SUMIF(B2092:B2100,"FORTAMUN",N2092:N2100)</f>
        <v>0</v>
      </c>
      <c r="T2105" s="251"/>
    </row>
    <row r="2106" spans="1:25" x14ac:dyDescent="0.25">
      <c r="D2106" s="58" t="s">
        <v>68</v>
      </c>
      <c r="E2106" s="228">
        <f t="shared" si="245"/>
        <v>0</v>
      </c>
      <c r="F2106" s="229"/>
      <c r="G2106" s="230">
        <f t="shared" si="246"/>
        <v>0</v>
      </c>
      <c r="H2106" s="231"/>
      <c r="I2106" s="57">
        <f>COUNTIFS(G2069:G2072,"A",B2069:B2072,"SALUD")</f>
        <v>0</v>
      </c>
      <c r="J2106" s="230">
        <f t="shared" si="247"/>
        <v>0</v>
      </c>
      <c r="K2106" s="232"/>
      <c r="L2106" s="57">
        <f>COUNTIFS(G2069:G2072,"AC",B2069:B2072,"SALUD")</f>
        <v>0</v>
      </c>
      <c r="M2106" s="230">
        <f>SUMIFS(N949:N2072,G949:G2072,"AC",B949:B2072,"AGUA Y SANEAMIENTO")</f>
        <v>0</v>
      </c>
      <c r="N2106" s="232"/>
      <c r="O2106" s="246"/>
      <c r="P2106" s="247"/>
      <c r="Q2106" s="247"/>
      <c r="R2106" s="249"/>
      <c r="S2106" s="252"/>
      <c r="T2106" s="253"/>
    </row>
    <row r="2107" spans="1:25" x14ac:dyDescent="0.25">
      <c r="D2107" s="58" t="s">
        <v>69</v>
      </c>
      <c r="E2107" s="228">
        <f t="shared" si="245"/>
        <v>0</v>
      </c>
      <c r="F2107" s="229"/>
      <c r="G2107" s="230">
        <f t="shared" si="246"/>
        <v>0</v>
      </c>
      <c r="H2107" s="231"/>
      <c r="I2107" s="57">
        <f>COUNTIFS(G2069:G2072,"A",B2069:B2072,"URBANIZACIÓN")</f>
        <v>0</v>
      </c>
      <c r="J2107" s="230">
        <f t="shared" si="247"/>
        <v>0</v>
      </c>
      <c r="K2107" s="232"/>
      <c r="L2107" s="57">
        <f>COUNTIFS(G2069:G2072,"AC",B2069:B2072,"URBANIZACIÓN")</f>
        <v>0</v>
      </c>
      <c r="M2107" s="230">
        <f>SUMIFS(N2067:N2073,G2067:G2073,"AC",B2067:B2073,"AGUA Y SANEAMIENTO")</f>
        <v>0</v>
      </c>
      <c r="N2107" s="232"/>
      <c r="O2107" s="246"/>
      <c r="P2107" s="247"/>
      <c r="Q2107" s="247"/>
      <c r="R2107" s="249"/>
      <c r="S2107" s="254"/>
      <c r="T2107" s="255"/>
    </row>
    <row r="2108" spans="1:25" x14ac:dyDescent="0.25">
      <c r="D2108" s="58" t="s">
        <v>70</v>
      </c>
      <c r="E2108" s="228">
        <f t="shared" si="245"/>
        <v>0</v>
      </c>
      <c r="F2108" s="229"/>
      <c r="G2108" s="230">
        <f t="shared" si="246"/>
        <v>0</v>
      </c>
      <c r="H2108" s="231"/>
      <c r="I2108" s="57">
        <f>COUNTIFS(G2069:G2072,"A",B2069:B2072,"VIVIENDA")</f>
        <v>0</v>
      </c>
      <c r="J2108" s="230">
        <f t="shared" si="247"/>
        <v>0</v>
      </c>
      <c r="K2108" s="232"/>
      <c r="L2108" s="57">
        <f>COUNTIFS(G2069:G2072,"AC",B2069:B2072,"VIVIENDA")</f>
        <v>0</v>
      </c>
      <c r="M2108" s="230">
        <f>SUMIFS(N2068:N2078,G2068:G2078,"AC",B2068:B2078,"AGUA Y SANEAMIENTO")</f>
        <v>0</v>
      </c>
      <c r="N2108" s="232"/>
      <c r="O2108" s="243"/>
      <c r="P2108" s="244"/>
      <c r="Q2108" s="229"/>
      <c r="R2108" s="59"/>
      <c r="S2108" s="245"/>
      <c r="T2108" s="245"/>
    </row>
    <row r="2109" spans="1:25" x14ac:dyDescent="0.25">
      <c r="D2109" s="60" t="s">
        <v>71</v>
      </c>
      <c r="E2109" s="228">
        <f t="shared" si="245"/>
        <v>0</v>
      </c>
      <c r="F2109" s="229"/>
      <c r="G2109" s="230">
        <f>SUMIFS(N2078:N2084,G2078:G2084,"O",B2078:B2084,"AGUA Y SANEAMIENTO")</f>
        <v>0</v>
      </c>
      <c r="H2109" s="231"/>
      <c r="I2109" s="57">
        <f>COUNTIFS(G2069:G2072,"A",B2069:B2072,"PRODIM")</f>
        <v>0</v>
      </c>
      <c r="J2109" s="230">
        <f>SUMIFS(N2078:N2084,G2078:G2084,"A",B2078:B2084,"AGUA Y SANEAMIENTO")</f>
        <v>0</v>
      </c>
      <c r="K2109" s="232"/>
      <c r="L2109" s="57">
        <f>COUNTIFS(G2069:G2072,"AC",B2069:B2072,"PRODIM")</f>
        <v>0</v>
      </c>
      <c r="M2109" s="230">
        <f>SUMIFS(N2069:N2079,G2069:G2079,"AC",B2069:B2079,"AGUA Y SANEAMIENTO")</f>
        <v>0</v>
      </c>
      <c r="N2109" s="232"/>
      <c r="O2109" s="243"/>
      <c r="P2109" s="244"/>
      <c r="Q2109" s="229"/>
      <c r="R2109" s="59"/>
      <c r="S2109" s="245"/>
      <c r="T2109" s="245"/>
    </row>
    <row r="2110" spans="1:25" x14ac:dyDescent="0.25">
      <c r="D2110" s="60" t="s">
        <v>72</v>
      </c>
      <c r="E2110" s="228">
        <f t="shared" si="245"/>
        <v>0</v>
      </c>
      <c r="F2110" s="229"/>
      <c r="G2110" s="230">
        <f>SUMIFS(N2079:N2085,G2079:G2085,"O",B2079:B2085,"AGUA Y SANEAMIENTO")</f>
        <v>0</v>
      </c>
      <c r="H2110" s="231"/>
      <c r="I2110" s="57">
        <f>COUNTIFS(G2069:G2072,"A",B2069:B2072,"GASTOS INDIRECTOS")</f>
        <v>0</v>
      </c>
      <c r="J2110" s="230">
        <f>SUMIFS(N2079:N2085,G2079:G2085,"A",B2079:B2085,"AGUA Y SANEAMIENTO")</f>
        <v>0</v>
      </c>
      <c r="K2110" s="232"/>
      <c r="L2110" s="57">
        <f>COUNTIFS(G2069:G2072,"AC",B2069:B2072,"GASTOS INDIRECTOS")</f>
        <v>0</v>
      </c>
      <c r="M2110" s="230">
        <f>SUMIFS(N2070:N2080,G2070:G2080,"AC",B2070:B2080,"AGUA Y SANEAMIENTO")</f>
        <v>0</v>
      </c>
      <c r="N2110" s="232"/>
      <c r="O2110" s="243"/>
      <c r="P2110" s="244"/>
      <c r="Q2110" s="229"/>
      <c r="R2110" s="59"/>
      <c r="S2110" s="245"/>
      <c r="T2110" s="245"/>
    </row>
    <row r="2111" spans="1:25" ht="24" x14ac:dyDescent="0.25">
      <c r="D2111" s="61" t="s">
        <v>64</v>
      </c>
      <c r="E2111" s="228">
        <f t="shared" si="245"/>
        <v>0</v>
      </c>
      <c r="F2111" s="229"/>
      <c r="G2111" s="230">
        <f>SUMIFS(N2080:N2086,G2080:G2086,"O",B2080:B2086,"AGUA Y SANEAMIENTO")</f>
        <v>0</v>
      </c>
      <c r="H2111" s="231"/>
      <c r="I2111" s="57">
        <f>COUNTIFS(G2069:G2072,"A",B2069:B2072,"FGP")</f>
        <v>0</v>
      </c>
      <c r="J2111" s="230">
        <f>SUMIFS(N2080:N2086,G2080:G2086,"A",B2080:B2086,"AGUA Y SANEAMIENTO")</f>
        <v>0</v>
      </c>
      <c r="K2111" s="232"/>
      <c r="L2111" s="57">
        <f>COUNTIFS(G2069:G2072,"AC",B2069:B2072,"FGP")</f>
        <v>0</v>
      </c>
      <c r="M2111" s="230"/>
      <c r="N2111" s="232"/>
      <c r="O2111" s="243"/>
      <c r="P2111" s="244"/>
      <c r="Q2111" s="229"/>
      <c r="R2111" s="59"/>
      <c r="S2111" s="245"/>
      <c r="T2111" s="245"/>
    </row>
    <row r="2112" spans="1:25" ht="24.75" thickBot="1" x14ac:dyDescent="0.3">
      <c r="D2112" s="62" t="s">
        <v>67</v>
      </c>
      <c r="E2112" s="228">
        <f t="shared" si="245"/>
        <v>0</v>
      </c>
      <c r="F2112" s="229"/>
      <c r="G2112" s="230">
        <f>SUMIFS(N2081:N2087,G2081:G2087,"O",B2081:B2087,"AGUA Y SANEAMIENTO")</f>
        <v>0</v>
      </c>
      <c r="H2112" s="231"/>
      <c r="I2112" s="63">
        <f>COUNTIFS(G2069:G2072,"A",B2069:B2072,"FORTAMUN")</f>
        <v>0</v>
      </c>
      <c r="J2112" s="230">
        <f>SUMIFS(N2081:N2087,G2081:G2087,"A",B2081:B2087,"AGUA Y SANEAMIENTO")</f>
        <v>0</v>
      </c>
      <c r="K2112" s="232"/>
      <c r="L2112" s="63">
        <f>COUNTIFS(G2069:G2072,"AC",B2069:B2072,"FORTAMUN")</f>
        <v>0</v>
      </c>
      <c r="M2112" s="230">
        <f>SUMIFS(N2072:N2082,G2072:G2082,"AC",B2072:B2082,"AGUA Y SANEAMIENTO")</f>
        <v>0</v>
      </c>
      <c r="N2112" s="232"/>
      <c r="O2112" s="233"/>
      <c r="P2112" s="234"/>
      <c r="Q2112" s="235"/>
      <c r="R2112" s="64"/>
      <c r="S2112" s="236"/>
      <c r="T2112" s="236"/>
    </row>
    <row r="2113" spans="2:25" ht="15.75" thickBot="1" x14ac:dyDescent="0.3">
      <c r="D2113" s="65" t="s">
        <v>73</v>
      </c>
      <c r="E2113" s="237">
        <f>SUBTOTAL(9,E2103:F2112)</f>
        <v>0</v>
      </c>
      <c r="F2113" s="238"/>
      <c r="G2113" s="239">
        <f>SUBTOTAL(9,G2103:H2112)</f>
        <v>0</v>
      </c>
      <c r="H2113" s="240"/>
      <c r="I2113" s="66">
        <f>SUBTOTAL(9,I2103:I2112)</f>
        <v>0</v>
      </c>
      <c r="J2113" s="239">
        <f>SUBTOTAL(9,J2103:K2112)</f>
        <v>0</v>
      </c>
      <c r="K2113" s="240"/>
      <c r="L2113" s="67">
        <f>SUBTOTAL(9,L2103:L2112)</f>
        <v>0</v>
      </c>
      <c r="M2113" s="239">
        <f>SUBTOTAL(9,M2103:N2112)</f>
        <v>0</v>
      </c>
      <c r="N2113" s="240"/>
      <c r="O2113" s="67"/>
      <c r="P2113" s="68"/>
      <c r="Q2113" s="69"/>
      <c r="R2113" s="70">
        <f>SUBTOTAL(9,R2103:R2112)</f>
        <v>1</v>
      </c>
      <c r="S2113" s="239">
        <f>SUBTOTAL(9,S2103:T2112)</f>
        <v>21453.33</v>
      </c>
      <c r="T2113" s="240"/>
    </row>
    <row r="2115" spans="2:25" x14ac:dyDescent="0.25">
      <c r="C2115" s="39"/>
      <c r="D2115" s="39"/>
      <c r="E2115" s="39"/>
      <c r="F2115" s="39"/>
      <c r="G2115" s="39"/>
      <c r="H2115" s="39"/>
      <c r="I2115" s="39"/>
      <c r="J2115" s="39"/>
      <c r="K2115" s="39"/>
      <c r="L2115" s="39"/>
      <c r="M2115" s="39"/>
      <c r="N2115" s="39"/>
      <c r="O2115" s="39"/>
      <c r="P2115" s="39"/>
      <c r="Q2115" s="39"/>
      <c r="R2115" s="39"/>
      <c r="S2115" s="39"/>
      <c r="T2115" s="39"/>
      <c r="U2115" s="39"/>
      <c r="V2115" s="39"/>
      <c r="W2115" s="39"/>
      <c r="X2115" s="39"/>
      <c r="Y2115" s="39"/>
    </row>
    <row r="2116" spans="2:25" x14ac:dyDescent="0.25">
      <c r="C2116" s="39"/>
      <c r="D2116" s="39"/>
      <c r="E2116" s="39"/>
      <c r="F2116" s="39"/>
      <c r="G2116" s="39"/>
      <c r="H2116" s="39"/>
      <c r="I2116" s="39"/>
      <c r="J2116" s="39"/>
      <c r="K2116" s="39"/>
      <c r="L2116" s="39"/>
      <c r="M2116" s="39"/>
      <c r="N2116" s="39"/>
      <c r="O2116" s="39"/>
      <c r="P2116" s="39"/>
      <c r="Q2116" s="39"/>
      <c r="R2116" s="39"/>
      <c r="S2116" s="39"/>
      <c r="T2116" s="39"/>
      <c r="U2116" s="39"/>
      <c r="V2116" s="39"/>
      <c r="W2116" s="39"/>
      <c r="X2116" s="39"/>
      <c r="Y2116" s="39"/>
    </row>
    <row r="2117" spans="2:25" x14ac:dyDescent="0.25">
      <c r="B2117" s="136"/>
      <c r="C2117" s="241"/>
      <c r="D2117" s="241"/>
      <c r="E2117" s="146"/>
      <c r="F2117" s="146"/>
      <c r="G2117" s="146"/>
      <c r="H2117" s="359"/>
      <c r="I2117" s="242"/>
      <c r="J2117" s="242"/>
      <c r="K2117" s="242"/>
      <c r="L2117" s="242"/>
      <c r="M2117" s="142"/>
      <c r="N2117" s="142"/>
      <c r="O2117" s="242"/>
      <c r="P2117" s="242"/>
      <c r="Q2117" s="242"/>
      <c r="R2117" s="242"/>
      <c r="S2117" s="142"/>
      <c r="T2117" s="142"/>
      <c r="U2117" s="242"/>
      <c r="V2117" s="242"/>
      <c r="W2117" s="242"/>
      <c r="X2117" s="242"/>
      <c r="Y2117" s="242"/>
    </row>
    <row r="2118" spans="2:25" x14ac:dyDescent="0.25">
      <c r="B2118" s="136"/>
      <c r="C2118" s="225"/>
      <c r="D2118" s="225"/>
      <c r="E2118" s="225"/>
      <c r="F2118" s="225"/>
      <c r="G2118" s="225"/>
      <c r="H2118" s="360"/>
      <c r="I2118" s="138"/>
      <c r="J2118" s="138"/>
      <c r="K2118" s="138"/>
      <c r="L2118" s="138"/>
      <c r="M2118" s="138"/>
      <c r="N2118" s="137"/>
      <c r="O2118" s="138"/>
      <c r="P2118" s="138"/>
      <c r="Q2118" s="138"/>
      <c r="R2118" s="138"/>
      <c r="S2118" s="137"/>
      <c r="T2118" s="138"/>
      <c r="U2118" s="138"/>
      <c r="V2118" s="138"/>
      <c r="W2118" s="138"/>
      <c r="X2118" s="39"/>
      <c r="Y2118" s="39"/>
    </row>
    <row r="2119" spans="2:25" ht="15.75" x14ac:dyDescent="0.25">
      <c r="B2119" s="139"/>
      <c r="C2119" s="227"/>
      <c r="D2119" s="227"/>
      <c r="E2119" s="145"/>
      <c r="F2119" s="145"/>
      <c r="G2119" s="140"/>
      <c r="H2119" s="360"/>
      <c r="I2119" s="227"/>
      <c r="J2119" s="227"/>
      <c r="K2119" s="227"/>
      <c r="L2119" s="227"/>
      <c r="M2119" s="141"/>
      <c r="N2119" s="141"/>
      <c r="O2119" s="227"/>
      <c r="P2119" s="227"/>
      <c r="Q2119" s="227"/>
      <c r="R2119" s="227"/>
      <c r="S2119" s="142"/>
      <c r="T2119" s="141"/>
      <c r="U2119" s="227"/>
      <c r="V2119" s="227"/>
      <c r="W2119" s="227"/>
      <c r="X2119" s="227"/>
      <c r="Y2119" s="227"/>
    </row>
    <row r="2120" spans="2:25" ht="15.75" x14ac:dyDescent="0.25">
      <c r="B2120" s="139"/>
      <c r="C2120" s="227"/>
      <c r="D2120" s="227"/>
      <c r="E2120" s="145"/>
      <c r="F2120" s="145"/>
      <c r="G2120" s="145"/>
      <c r="H2120" s="360"/>
      <c r="I2120" s="227"/>
      <c r="J2120" s="227"/>
      <c r="K2120" s="227"/>
      <c r="L2120" s="227"/>
      <c r="M2120" s="141"/>
      <c r="N2120" s="141"/>
      <c r="O2120" s="227"/>
      <c r="P2120" s="227"/>
      <c r="Q2120" s="227"/>
      <c r="R2120" s="227"/>
      <c r="S2120" s="141"/>
      <c r="T2120" s="141"/>
      <c r="U2120" s="227"/>
      <c r="V2120" s="227"/>
      <c r="W2120" s="227"/>
      <c r="X2120" s="227"/>
      <c r="Y2120" s="227"/>
    </row>
    <row r="2121" spans="2:25" x14ac:dyDescent="0.25">
      <c r="C2121" s="39"/>
      <c r="D2121" s="39"/>
      <c r="E2121" s="39"/>
      <c r="F2121" s="39"/>
      <c r="G2121" s="39"/>
      <c r="H2121" s="39"/>
      <c r="I2121" s="39"/>
      <c r="J2121" s="39"/>
      <c r="K2121" s="39"/>
      <c r="L2121" s="39"/>
      <c r="M2121" s="39"/>
      <c r="N2121" s="39"/>
      <c r="O2121" s="39"/>
      <c r="P2121" s="39"/>
      <c r="Q2121" s="39"/>
      <c r="R2121" s="39"/>
      <c r="S2121" s="39"/>
      <c r="T2121" s="39"/>
      <c r="U2121" s="39"/>
      <c r="V2121" s="39"/>
      <c r="W2121" s="39"/>
      <c r="X2121" s="39"/>
      <c r="Y2121" s="39"/>
    </row>
    <row r="2122" spans="2:25" x14ac:dyDescent="0.25">
      <c r="C2122" s="39"/>
      <c r="D2122" s="39"/>
      <c r="E2122" s="39"/>
      <c r="F2122" s="39"/>
      <c r="G2122" s="39"/>
      <c r="H2122" s="39"/>
      <c r="I2122" s="39"/>
      <c r="J2122" s="39"/>
      <c r="K2122" s="39"/>
      <c r="L2122" s="39"/>
      <c r="M2122" s="39"/>
      <c r="N2122" s="39"/>
      <c r="O2122" s="39"/>
      <c r="P2122" s="39"/>
      <c r="Q2122" s="39"/>
      <c r="R2122" s="39"/>
      <c r="S2122" s="39"/>
      <c r="T2122" s="39"/>
      <c r="U2122" s="39"/>
      <c r="V2122" s="39"/>
      <c r="W2122" s="39"/>
      <c r="X2122" s="39"/>
      <c r="Y2122" s="39"/>
    </row>
    <row r="2123" spans="2:25" x14ac:dyDescent="0.25">
      <c r="C2123" s="39"/>
      <c r="D2123" s="39"/>
      <c r="E2123" s="39"/>
      <c r="F2123" s="39"/>
      <c r="G2123" s="39"/>
      <c r="H2123" s="39"/>
      <c r="I2123" s="39"/>
      <c r="J2123" s="39"/>
      <c r="K2123" s="39"/>
      <c r="L2123" s="39"/>
      <c r="M2123" s="39"/>
      <c r="N2123" s="39"/>
      <c r="O2123" s="39"/>
      <c r="P2123" s="39"/>
      <c r="Q2123" s="39"/>
      <c r="R2123" s="39"/>
      <c r="S2123" s="39"/>
      <c r="T2123" s="39"/>
      <c r="U2123" s="39"/>
      <c r="V2123" s="39"/>
      <c r="W2123" s="39"/>
      <c r="X2123" s="39"/>
      <c r="Y2123" s="39"/>
    </row>
    <row r="2133" spans="1:25" s="85" customFormat="1" x14ac:dyDescent="0.25">
      <c r="A2133" s="1"/>
      <c r="B2133" s="1"/>
      <c r="C2133" s="1"/>
      <c r="D2133" s="1"/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"/>
      <c r="P2133" s="1"/>
      <c r="Q2133" s="1"/>
      <c r="R2133" s="1"/>
      <c r="S2133" s="1"/>
      <c r="T2133" s="1"/>
      <c r="U2133" s="1"/>
      <c r="V2133" s="1"/>
      <c r="W2133" s="1"/>
      <c r="X2133" s="1"/>
      <c r="Y2133" s="1"/>
    </row>
    <row r="2134" spans="1:25" s="85" customFormat="1" x14ac:dyDescent="0.25">
      <c r="A2134" s="1"/>
      <c r="B2134" s="1"/>
      <c r="C2134" s="1"/>
      <c r="D2134" s="1"/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"/>
      <c r="P2134" s="1"/>
      <c r="Q2134" s="1"/>
      <c r="R2134" s="1"/>
      <c r="S2134" s="1"/>
      <c r="T2134" s="1"/>
      <c r="U2134" s="1"/>
      <c r="V2134" s="1"/>
      <c r="W2134" s="1"/>
      <c r="X2134" s="1"/>
      <c r="Y2134" s="1"/>
    </row>
    <row r="2135" spans="1:25" s="85" customFormat="1" x14ac:dyDescent="0.25">
      <c r="A2135" s="1"/>
      <c r="B2135" s="1"/>
      <c r="C2135" s="1"/>
      <c r="D2135" s="1"/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"/>
      <c r="P2135" s="1"/>
      <c r="Q2135" s="1"/>
      <c r="R2135" s="1"/>
      <c r="S2135" s="1"/>
      <c r="T2135" s="1"/>
      <c r="U2135" s="1"/>
      <c r="V2135" s="1"/>
      <c r="W2135" s="1"/>
      <c r="X2135" s="1"/>
      <c r="Y2135" s="1"/>
    </row>
    <row r="2136" spans="1:25" s="85" customFormat="1" x14ac:dyDescent="0.25">
      <c r="A2136" s="1"/>
      <c r="B2136" s="1"/>
      <c r="C2136" s="1"/>
      <c r="D2136" s="1"/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"/>
      <c r="P2136" s="1"/>
      <c r="Q2136" s="1"/>
      <c r="R2136" s="1"/>
      <c r="S2136" s="1"/>
      <c r="T2136" s="1"/>
      <c r="U2136" s="1"/>
      <c r="V2136" s="1"/>
      <c r="W2136" s="1"/>
      <c r="X2136" s="1"/>
      <c r="Y2136" s="1"/>
    </row>
    <row r="2137" spans="1:25" s="85" customFormat="1" x14ac:dyDescent="0.25">
      <c r="A2137" s="1"/>
      <c r="B2137" s="1"/>
      <c r="C2137" s="1"/>
      <c r="D2137" s="1"/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"/>
      <c r="P2137" s="1"/>
      <c r="Q2137" s="1"/>
      <c r="R2137" s="1"/>
      <c r="S2137" s="1"/>
      <c r="T2137" s="1"/>
      <c r="U2137" s="1"/>
      <c r="V2137" s="1"/>
      <c r="W2137" s="1"/>
      <c r="X2137" s="1"/>
      <c r="Y2137" s="1"/>
    </row>
    <row r="2138" spans="1:25" s="85" customFormat="1" x14ac:dyDescent="0.25">
      <c r="A2138" s="1"/>
      <c r="B2138" s="1"/>
      <c r="C2138" s="1"/>
      <c r="D2138" s="1"/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"/>
      <c r="P2138" s="1"/>
      <c r="Q2138" s="1"/>
      <c r="R2138" s="1"/>
      <c r="S2138" s="1"/>
      <c r="T2138" s="1"/>
      <c r="U2138" s="1"/>
      <c r="V2138" s="1"/>
      <c r="W2138" s="1"/>
      <c r="X2138" s="1"/>
      <c r="Y2138" s="1"/>
    </row>
    <row r="2139" spans="1:25" s="85" customFormat="1" x14ac:dyDescent="0.25">
      <c r="A2139" s="1"/>
      <c r="B2139" s="1"/>
      <c r="C2139" s="1"/>
      <c r="D2139" s="1"/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"/>
      <c r="P2139" s="1"/>
      <c r="Q2139" s="1"/>
      <c r="R2139" s="1"/>
      <c r="S2139" s="1"/>
      <c r="T2139" s="1"/>
      <c r="U2139" s="1"/>
      <c r="V2139" s="1"/>
      <c r="W2139" s="1"/>
      <c r="X2139" s="1"/>
      <c r="Y2139" s="1"/>
    </row>
    <row r="2140" spans="1:25" s="85" customFormat="1" x14ac:dyDescent="0.25">
      <c r="A2140" s="1"/>
      <c r="B2140" s="1"/>
      <c r="C2140" s="1"/>
      <c r="D2140" s="1"/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"/>
      <c r="P2140" s="1"/>
      <c r="Q2140" s="1"/>
      <c r="R2140" s="1"/>
      <c r="S2140" s="1"/>
      <c r="T2140" s="1"/>
      <c r="U2140" s="1"/>
      <c r="V2140" s="1"/>
      <c r="W2140" s="1"/>
      <c r="X2140" s="1"/>
      <c r="Y2140" s="1"/>
    </row>
    <row r="2141" spans="1:25" ht="20.25" x14ac:dyDescent="0.25">
      <c r="A2141" s="311" t="s">
        <v>0</v>
      </c>
      <c r="B2141" s="312"/>
      <c r="C2141" s="312"/>
      <c r="D2141" s="312"/>
      <c r="E2141" s="312"/>
      <c r="F2141" s="312"/>
      <c r="G2141" s="312"/>
      <c r="H2141" s="312"/>
      <c r="I2141" s="312"/>
      <c r="J2141" s="312"/>
      <c r="K2141" s="312"/>
      <c r="L2141" s="312"/>
      <c r="M2141" s="312"/>
      <c r="N2141" s="312"/>
      <c r="O2141" s="312"/>
      <c r="P2141" s="312"/>
      <c r="Q2141" s="312"/>
      <c r="R2141" s="312"/>
      <c r="S2141" s="312"/>
      <c r="T2141" s="312"/>
      <c r="U2141" s="312"/>
      <c r="V2141" s="312"/>
      <c r="W2141" s="312"/>
      <c r="X2141" s="312"/>
      <c r="Y2141" s="313"/>
    </row>
    <row r="2142" spans="1:25" x14ac:dyDescent="0.25">
      <c r="A2142" s="149"/>
      <c r="B2142" s="189"/>
      <c r="C2142" s="189"/>
      <c r="D2142" s="189"/>
      <c r="E2142" s="189"/>
      <c r="F2142" s="189"/>
      <c r="G2142" s="189"/>
      <c r="H2142" s="189"/>
      <c r="I2142" s="189"/>
      <c r="J2142" s="189"/>
      <c r="K2142" s="189"/>
      <c r="L2142" s="189"/>
      <c r="M2142" s="189"/>
      <c r="N2142" s="189"/>
      <c r="O2142" s="189"/>
      <c r="P2142" s="189"/>
      <c r="Q2142" s="189"/>
      <c r="R2142" s="189"/>
      <c r="S2142" s="189"/>
      <c r="T2142" s="189"/>
      <c r="U2142" s="189"/>
      <c r="V2142" s="189"/>
      <c r="W2142" s="189"/>
      <c r="X2142" s="189"/>
      <c r="Y2142" s="190"/>
    </row>
    <row r="2143" spans="1:25" ht="15.75" x14ac:dyDescent="0.25">
      <c r="A2143" s="314" t="s">
        <v>286</v>
      </c>
      <c r="B2143" s="315"/>
      <c r="C2143" s="315"/>
      <c r="D2143" s="315"/>
      <c r="E2143" s="315"/>
      <c r="F2143" s="315"/>
      <c r="G2143" s="315"/>
      <c r="H2143" s="315"/>
      <c r="I2143" s="315"/>
      <c r="J2143" s="315"/>
      <c r="K2143" s="315"/>
      <c r="L2143" s="315"/>
      <c r="M2143" s="315"/>
      <c r="N2143" s="315"/>
      <c r="O2143" s="315"/>
      <c r="P2143" s="315"/>
      <c r="Q2143" s="315"/>
      <c r="R2143" s="315"/>
      <c r="S2143" s="315"/>
      <c r="T2143" s="315"/>
      <c r="U2143" s="315"/>
      <c r="V2143" s="315"/>
      <c r="W2143" s="315"/>
      <c r="X2143" s="315"/>
      <c r="Y2143" s="316"/>
    </row>
    <row r="2144" spans="1:25" ht="15.75" x14ac:dyDescent="0.25">
      <c r="A2144" s="152"/>
      <c r="B2144" s="153"/>
      <c r="C2144" s="153"/>
      <c r="D2144" s="153"/>
      <c r="E2144" s="153"/>
      <c r="F2144" s="153"/>
      <c r="G2144" s="153"/>
      <c r="H2144" s="153"/>
      <c r="I2144" s="153"/>
      <c r="J2144" s="153"/>
      <c r="K2144" s="153"/>
      <c r="L2144" s="153"/>
      <c r="M2144" s="153"/>
      <c r="N2144" s="153"/>
      <c r="O2144" s="153"/>
      <c r="P2144" s="153"/>
      <c r="Q2144" s="153"/>
      <c r="R2144" s="153"/>
      <c r="S2144" s="153"/>
      <c r="T2144" s="153"/>
      <c r="U2144" s="153"/>
      <c r="V2144" s="153"/>
      <c r="W2144" s="153"/>
      <c r="X2144" s="317"/>
      <c r="Y2144" s="318"/>
    </row>
    <row r="2145" spans="1:25" x14ac:dyDescent="0.25">
      <c r="A2145" s="319"/>
      <c r="B2145" s="320"/>
      <c r="C2145" s="320"/>
      <c r="D2145" s="320"/>
      <c r="E2145" s="320"/>
      <c r="F2145" s="320"/>
      <c r="G2145" s="320"/>
      <c r="H2145" s="320"/>
      <c r="I2145" s="320"/>
      <c r="J2145" s="320"/>
      <c r="K2145" s="320"/>
      <c r="L2145" s="320"/>
      <c r="M2145" s="320"/>
      <c r="N2145" s="320"/>
      <c r="O2145" s="191"/>
      <c r="P2145" s="191"/>
      <c r="Q2145" s="321" t="s">
        <v>197</v>
      </c>
      <c r="R2145" s="321"/>
      <c r="S2145" s="321"/>
      <c r="T2145" s="321"/>
      <c r="U2145" s="321"/>
      <c r="V2145" s="321"/>
      <c r="W2145" s="321"/>
      <c r="X2145" s="321"/>
      <c r="Y2145" s="322"/>
    </row>
    <row r="2147" spans="1:25" x14ac:dyDescent="0.25">
      <c r="A2147" s="90"/>
      <c r="B2147" s="90"/>
      <c r="C2147" s="90"/>
      <c r="D2147" s="90"/>
      <c r="E2147" s="90"/>
      <c r="F2147" s="90"/>
      <c r="G2147" s="90"/>
      <c r="H2147" s="90"/>
      <c r="I2147" s="90"/>
      <c r="J2147" s="90"/>
      <c r="K2147" s="90"/>
      <c r="L2147" s="90"/>
      <c r="M2147" s="90"/>
      <c r="N2147" s="90"/>
      <c r="O2147" s="90"/>
      <c r="P2147" s="90"/>
      <c r="Q2147" s="90"/>
      <c r="R2147" s="90"/>
      <c r="S2147" s="90"/>
      <c r="T2147" s="90"/>
      <c r="U2147" s="90"/>
      <c r="V2147" s="90"/>
      <c r="W2147" s="90"/>
      <c r="X2147" s="90"/>
      <c r="Y2147" s="90"/>
    </row>
    <row r="2148" spans="1:25" x14ac:dyDescent="0.25">
      <c r="A2148" s="287" t="s">
        <v>1</v>
      </c>
      <c r="B2148" s="287"/>
      <c r="C2148" s="323" t="s">
        <v>126</v>
      </c>
      <c r="D2148" s="324"/>
      <c r="E2148" s="324"/>
      <c r="F2148" s="324"/>
      <c r="G2148" s="324"/>
      <c r="H2148" s="324"/>
      <c r="I2148" s="324"/>
      <c r="J2148" s="324"/>
      <c r="K2148" s="324"/>
      <c r="L2148" s="324"/>
      <c r="M2148" s="324"/>
      <c r="N2148" s="324"/>
      <c r="O2148" s="324"/>
      <c r="P2148" s="324"/>
      <c r="Q2148" s="325"/>
      <c r="R2148" s="326" t="s">
        <v>2</v>
      </c>
      <c r="S2148" s="327"/>
      <c r="T2148" s="327"/>
      <c r="U2148" s="327"/>
      <c r="V2148" s="327"/>
      <c r="W2148" s="327"/>
      <c r="X2148" s="327"/>
      <c r="Y2148" s="328"/>
    </row>
    <row r="2149" spans="1:25" x14ac:dyDescent="0.25">
      <c r="A2149" s="287" t="s">
        <v>3</v>
      </c>
      <c r="B2149" s="287"/>
      <c r="C2149" s="288" t="s">
        <v>185</v>
      </c>
      <c r="D2149" s="289"/>
      <c r="E2149" s="289"/>
      <c r="F2149" s="289"/>
      <c r="G2149" s="289"/>
      <c r="H2149" s="289"/>
      <c r="I2149" s="289"/>
      <c r="J2149" s="289"/>
      <c r="K2149" s="289"/>
      <c r="L2149" s="289"/>
      <c r="M2149" s="289"/>
      <c r="N2149" s="289"/>
      <c r="O2149" s="289"/>
      <c r="P2149" s="289"/>
      <c r="Q2149" s="290"/>
      <c r="R2149" s="305" t="s">
        <v>4</v>
      </c>
      <c r="S2149" s="306"/>
      <c r="T2149" s="291" t="s">
        <v>5</v>
      </c>
      <c r="U2149" s="292"/>
      <c r="V2149" s="292"/>
      <c r="W2149" s="292"/>
      <c r="X2149" s="292"/>
      <c r="Y2149" s="293"/>
    </row>
    <row r="2150" spans="1:25" x14ac:dyDescent="0.25">
      <c r="A2150" s="287" t="s">
        <v>6</v>
      </c>
      <c r="B2150" s="287"/>
      <c r="C2150" s="288" t="s">
        <v>80</v>
      </c>
      <c r="D2150" s="289"/>
      <c r="E2150" s="289"/>
      <c r="F2150" s="289"/>
      <c r="G2150" s="289"/>
      <c r="H2150" s="289"/>
      <c r="I2150" s="289"/>
      <c r="J2150" s="289"/>
      <c r="K2150" s="289"/>
      <c r="L2150" s="289"/>
      <c r="M2150" s="289"/>
      <c r="N2150" s="289"/>
      <c r="O2150" s="289"/>
      <c r="P2150" s="289"/>
      <c r="Q2150" s="290"/>
      <c r="R2150" s="307" t="s">
        <v>7</v>
      </c>
      <c r="S2150" s="308"/>
      <c r="T2150" s="291" t="s">
        <v>77</v>
      </c>
      <c r="U2150" s="292"/>
      <c r="V2150" s="292"/>
      <c r="W2150" s="292"/>
      <c r="X2150" s="292"/>
      <c r="Y2150" s="293"/>
    </row>
    <row r="2151" spans="1:25" x14ac:dyDescent="0.25">
      <c r="A2151" s="287" t="s">
        <v>9</v>
      </c>
      <c r="B2151" s="287"/>
      <c r="C2151" s="288" t="s">
        <v>174</v>
      </c>
      <c r="D2151" s="289"/>
      <c r="E2151" s="289"/>
      <c r="F2151" s="289"/>
      <c r="G2151" s="289"/>
      <c r="H2151" s="289"/>
      <c r="I2151" s="289"/>
      <c r="J2151" s="289"/>
      <c r="K2151" s="289"/>
      <c r="L2151" s="289"/>
      <c r="M2151" s="289"/>
      <c r="N2151" s="289"/>
      <c r="O2151" s="289"/>
      <c r="P2151" s="289"/>
      <c r="Q2151" s="290"/>
      <c r="R2151" s="307" t="s">
        <v>10</v>
      </c>
      <c r="S2151" s="308"/>
      <c r="T2151" s="291" t="s">
        <v>78</v>
      </c>
      <c r="U2151" s="292"/>
      <c r="V2151" s="292"/>
      <c r="W2151" s="292"/>
      <c r="X2151" s="292"/>
      <c r="Y2151" s="293"/>
    </row>
    <row r="2152" spans="1:25" ht="15" customHeight="1" x14ac:dyDescent="0.25">
      <c r="A2152" s="287" t="s">
        <v>11</v>
      </c>
      <c r="B2152" s="287"/>
      <c r="C2152" s="288" t="s">
        <v>172</v>
      </c>
      <c r="D2152" s="289"/>
      <c r="E2152" s="289"/>
      <c r="F2152" s="289"/>
      <c r="G2152" s="289"/>
      <c r="H2152" s="289"/>
      <c r="I2152" s="289"/>
      <c r="J2152" s="289"/>
      <c r="K2152" s="289"/>
      <c r="L2152" s="289"/>
      <c r="M2152" s="289"/>
      <c r="N2152" s="289"/>
      <c r="O2152" s="289"/>
      <c r="P2152" s="289"/>
      <c r="Q2152" s="290"/>
      <c r="R2152" s="3" t="s">
        <v>12</v>
      </c>
      <c r="S2152" s="4"/>
      <c r="T2152" s="291" t="s">
        <v>271</v>
      </c>
      <c r="U2152" s="292"/>
      <c r="V2152" s="292"/>
      <c r="W2152" s="292"/>
      <c r="X2152" s="292"/>
      <c r="Y2152" s="293"/>
    </row>
    <row r="2153" spans="1:25" x14ac:dyDescent="0.25">
      <c r="A2153" s="294" t="s">
        <v>13</v>
      </c>
      <c r="B2153" s="294"/>
      <c r="C2153" s="288" t="s">
        <v>173</v>
      </c>
      <c r="D2153" s="289"/>
      <c r="E2153" s="289"/>
      <c r="F2153" s="289"/>
      <c r="G2153" s="289"/>
      <c r="H2153" s="289"/>
      <c r="I2153" s="289"/>
      <c r="J2153" s="289"/>
      <c r="K2153" s="289"/>
      <c r="L2153" s="289"/>
      <c r="M2153" s="289"/>
      <c r="N2153" s="289"/>
      <c r="O2153" s="289"/>
      <c r="P2153" s="289"/>
      <c r="Q2153" s="290"/>
      <c r="R2153" s="295" t="s">
        <v>14</v>
      </c>
      <c r="S2153" s="296"/>
      <c r="T2153" s="297" t="s">
        <v>273</v>
      </c>
      <c r="U2153" s="298"/>
      <c r="V2153" s="298"/>
      <c r="W2153" s="298"/>
      <c r="X2153" s="298"/>
      <c r="Y2153" s="299"/>
    </row>
    <row r="2154" spans="1:25" x14ac:dyDescent="0.25">
      <c r="A2154" s="5"/>
      <c r="B2154" s="5"/>
      <c r="C2154" s="5"/>
      <c r="D2154" s="5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  <c r="S2154" s="5"/>
      <c r="T2154" s="5"/>
      <c r="U2154" s="5"/>
      <c r="V2154" s="5"/>
      <c r="W2154" s="5"/>
      <c r="X2154" s="5"/>
      <c r="Y2154" s="5"/>
    </row>
    <row r="2155" spans="1:25" ht="25.5" customHeight="1" x14ac:dyDescent="0.25">
      <c r="A2155" s="264" t="s">
        <v>15</v>
      </c>
      <c r="B2155" s="261" t="s">
        <v>16</v>
      </c>
      <c r="C2155" s="263"/>
      <c r="D2155" s="278" t="s">
        <v>17</v>
      </c>
      <c r="E2155" s="280" t="s">
        <v>18</v>
      </c>
      <c r="F2155" s="300" t="s">
        <v>19</v>
      </c>
      <c r="G2155" s="278" t="s">
        <v>20</v>
      </c>
      <c r="H2155" s="280" t="s">
        <v>21</v>
      </c>
      <c r="I2155" s="280" t="s">
        <v>22</v>
      </c>
      <c r="J2155" s="280"/>
      <c r="K2155" s="261" t="s">
        <v>23</v>
      </c>
      <c r="L2155" s="262"/>
      <c r="M2155" s="262"/>
      <c r="N2155" s="262"/>
      <c r="O2155" s="262"/>
      <c r="P2155" s="263"/>
      <c r="Q2155" s="284" t="s">
        <v>24</v>
      </c>
      <c r="R2155" s="284"/>
      <c r="S2155" s="284" t="s">
        <v>25</v>
      </c>
      <c r="T2155" s="284"/>
      <c r="U2155" s="301" t="s">
        <v>26</v>
      </c>
      <c r="V2155" s="221" t="s">
        <v>27</v>
      </c>
      <c r="W2155" s="221" t="s">
        <v>27</v>
      </c>
      <c r="X2155" s="221" t="s">
        <v>27</v>
      </c>
      <c r="Y2155" s="303" t="s">
        <v>28</v>
      </c>
    </row>
    <row r="2156" spans="1:25" ht="24" x14ac:dyDescent="0.25">
      <c r="A2156" s="264"/>
      <c r="B2156" s="183" t="s">
        <v>29</v>
      </c>
      <c r="C2156" s="183" t="s">
        <v>30</v>
      </c>
      <c r="D2156" s="279"/>
      <c r="E2156" s="280"/>
      <c r="F2156" s="300"/>
      <c r="G2156" s="279"/>
      <c r="H2156" s="280"/>
      <c r="I2156" s="186" t="s">
        <v>31</v>
      </c>
      <c r="J2156" s="10" t="s">
        <v>32</v>
      </c>
      <c r="K2156" s="269" t="s">
        <v>33</v>
      </c>
      <c r="L2156" s="270"/>
      <c r="M2156" s="286"/>
      <c r="N2156" s="269" t="s">
        <v>34</v>
      </c>
      <c r="O2156" s="270"/>
      <c r="P2156" s="286"/>
      <c r="Q2156" s="27" t="s">
        <v>35</v>
      </c>
      <c r="R2156" s="27" t="s">
        <v>36</v>
      </c>
      <c r="S2156" s="27" t="s">
        <v>123</v>
      </c>
      <c r="T2156" s="27" t="s">
        <v>124</v>
      </c>
      <c r="U2156" s="302"/>
      <c r="V2156" s="220" t="s">
        <v>37</v>
      </c>
      <c r="W2156" s="220" t="s">
        <v>38</v>
      </c>
      <c r="X2156" s="220" t="s">
        <v>39</v>
      </c>
      <c r="Y2156" s="304"/>
    </row>
    <row r="2157" spans="1:25" ht="24" x14ac:dyDescent="0.25">
      <c r="A2157" s="180"/>
      <c r="B2157" s="183"/>
      <c r="C2157" s="183"/>
      <c r="D2157" s="182"/>
      <c r="E2157" s="183"/>
      <c r="F2157" s="187"/>
      <c r="G2157" s="182"/>
      <c r="H2157" s="183"/>
      <c r="I2157" s="186"/>
      <c r="J2157" s="10"/>
      <c r="K2157" s="183" t="s">
        <v>40</v>
      </c>
      <c r="L2157" s="183" t="s">
        <v>41</v>
      </c>
      <c r="M2157" s="183" t="s">
        <v>42</v>
      </c>
      <c r="N2157" s="183" t="s">
        <v>40</v>
      </c>
      <c r="O2157" s="183" t="s">
        <v>41</v>
      </c>
      <c r="P2157" s="183" t="s">
        <v>42</v>
      </c>
      <c r="Q2157" s="183"/>
      <c r="R2157" s="183"/>
      <c r="S2157" s="183"/>
      <c r="T2157" s="183"/>
      <c r="U2157" s="182"/>
      <c r="V2157" s="14"/>
      <c r="W2157" s="14"/>
      <c r="X2157" s="14"/>
      <c r="Y2157" s="188"/>
    </row>
    <row r="2158" spans="1:25" x14ac:dyDescent="0.25">
      <c r="A2158" s="16">
        <v>1</v>
      </c>
      <c r="B2158" s="16"/>
      <c r="C2158" s="17"/>
      <c r="D2158" s="17"/>
      <c r="E2158" s="17"/>
      <c r="F2158" s="18"/>
      <c r="G2158" s="16"/>
      <c r="H2158" s="18"/>
      <c r="I2158" s="18"/>
      <c r="J2158" s="18"/>
      <c r="K2158" s="19"/>
      <c r="L2158" s="19"/>
      <c r="M2158" s="19"/>
      <c r="N2158" s="19"/>
      <c r="O2158" s="19"/>
      <c r="P2158" s="19"/>
      <c r="Q2158" s="20"/>
      <c r="R2158" s="16"/>
      <c r="S2158" s="21"/>
      <c r="T2158" s="21"/>
      <c r="U2158" s="22"/>
      <c r="V2158" s="23">
        <f>IFERROR((J2158/I2158)*100,0)</f>
        <v>0</v>
      </c>
      <c r="W2158" s="23">
        <f>IFERROR((S2158/T2158)*100,0)</f>
        <v>0</v>
      </c>
      <c r="X2158" s="23">
        <f>IFERROR(((N2158+O2158+P2158)/(K2158+L2158+M2158))*100,0)</f>
        <v>0</v>
      </c>
      <c r="Y2158" s="24"/>
    </row>
    <row r="2159" spans="1:25" x14ac:dyDescent="0.25">
      <c r="A2159" s="16">
        <v>2</v>
      </c>
      <c r="B2159" s="16"/>
      <c r="C2159" s="17"/>
      <c r="D2159" s="17"/>
      <c r="E2159" s="17"/>
      <c r="F2159" s="18"/>
      <c r="G2159" s="16"/>
      <c r="H2159" s="18"/>
      <c r="I2159" s="18"/>
      <c r="J2159" s="18"/>
      <c r="K2159" s="19"/>
      <c r="L2159" s="19"/>
      <c r="M2159" s="19"/>
      <c r="N2159" s="19"/>
      <c r="O2159" s="19"/>
      <c r="P2159" s="19"/>
      <c r="Q2159" s="20"/>
      <c r="R2159" s="16"/>
      <c r="S2159" s="21"/>
      <c r="T2159" s="21"/>
      <c r="U2159" s="22"/>
      <c r="V2159" s="23">
        <f>IFERROR((J2159/I2159)*100,0)</f>
        <v>0</v>
      </c>
      <c r="W2159" s="23">
        <f>IFERROR((S2159/T2159)*100,0)</f>
        <v>0</v>
      </c>
      <c r="X2159" s="23">
        <f>IFERROR(((N2159+O2159+P2159)/(K2159+L2159+M2159))*100,0)</f>
        <v>0</v>
      </c>
      <c r="Y2159" s="24"/>
    </row>
    <row r="2160" spans="1:25" x14ac:dyDescent="0.25">
      <c r="A2160" s="16">
        <v>3</v>
      </c>
      <c r="B2160" s="16"/>
      <c r="C2160" s="17"/>
      <c r="D2160" s="17"/>
      <c r="E2160" s="17"/>
      <c r="F2160" s="18"/>
      <c r="G2160" s="16"/>
      <c r="H2160" s="18"/>
      <c r="I2160" s="18"/>
      <c r="J2160" s="18"/>
      <c r="K2160" s="19"/>
      <c r="L2160" s="19"/>
      <c r="M2160" s="19"/>
      <c r="N2160" s="19"/>
      <c r="O2160" s="19"/>
      <c r="P2160" s="19"/>
      <c r="Q2160" s="20"/>
      <c r="R2160" s="16"/>
      <c r="S2160" s="21"/>
      <c r="T2160" s="21"/>
      <c r="U2160" s="22"/>
      <c r="V2160" s="23">
        <f>IFERROR((J2160/I2160)*100,0)</f>
        <v>0</v>
      </c>
      <c r="W2160" s="23">
        <f>IFERROR((S2160/T2160)*100,0)</f>
        <v>0</v>
      </c>
      <c r="X2160" s="23">
        <f>IFERROR(((N2160+O2160+P2160)/(K2160+L2160+M2160))*100,0)</f>
        <v>0</v>
      </c>
      <c r="Y2160" s="24"/>
    </row>
    <row r="2161" spans="1:25" x14ac:dyDescent="0.25">
      <c r="A2161" s="25"/>
      <c r="B2161" s="25"/>
      <c r="C2161" s="26"/>
      <c r="D2161" s="183" t="s">
        <v>43</v>
      </c>
      <c r="E2161" s="183"/>
      <c r="F2161" s="27"/>
      <c r="G2161" s="25"/>
      <c r="H2161" s="27"/>
      <c r="I2161" s="27"/>
      <c r="J2161" s="27"/>
      <c r="K2161" s="28">
        <f t="shared" ref="K2161:P2161" si="248">K2158+K2159+K2160</f>
        <v>0</v>
      </c>
      <c r="L2161" s="28">
        <f t="shared" si="248"/>
        <v>0</v>
      </c>
      <c r="M2161" s="28">
        <f t="shared" si="248"/>
        <v>0</v>
      </c>
      <c r="N2161" s="28">
        <f t="shared" si="248"/>
        <v>0</v>
      </c>
      <c r="O2161" s="28">
        <f t="shared" si="248"/>
        <v>0</v>
      </c>
      <c r="P2161" s="28">
        <f t="shared" si="248"/>
        <v>0</v>
      </c>
      <c r="Q2161" s="29"/>
      <c r="R2161" s="25"/>
      <c r="S2161" s="30"/>
      <c r="T2161" s="30"/>
      <c r="U2161" s="31"/>
      <c r="V2161" s="31">
        <v>0</v>
      </c>
      <c r="W2161" s="31">
        <v>0</v>
      </c>
      <c r="X2161" s="31">
        <v>0</v>
      </c>
      <c r="Y2161" s="25"/>
    </row>
    <row r="2162" spans="1:25" x14ac:dyDescent="0.25">
      <c r="A2162" s="16">
        <v>4</v>
      </c>
      <c r="B2162" s="16"/>
      <c r="C2162" s="17"/>
      <c r="D2162" s="17"/>
      <c r="E2162" s="17"/>
      <c r="F2162" s="18"/>
      <c r="G2162" s="16"/>
      <c r="H2162" s="18"/>
      <c r="I2162" s="18"/>
      <c r="J2162" s="18"/>
      <c r="K2162" s="19"/>
      <c r="L2162" s="19"/>
      <c r="M2162" s="19"/>
      <c r="N2162" s="19"/>
      <c r="O2162" s="19"/>
      <c r="P2162" s="19"/>
      <c r="Q2162" s="20"/>
      <c r="R2162" s="16"/>
      <c r="S2162" s="21"/>
      <c r="T2162" s="21"/>
      <c r="U2162" s="22"/>
      <c r="V2162" s="23">
        <f>IFERROR((J2162/I2162)*100,0)</f>
        <v>0</v>
      </c>
      <c r="W2162" s="23">
        <f>IFERROR((S2162/T2162)*100,0)</f>
        <v>0</v>
      </c>
      <c r="X2162" s="23">
        <f>IFERROR(((N2162+O2162+P2162)/(K2162+L2162+M2162))*100,0)</f>
        <v>0</v>
      </c>
      <c r="Y2162" s="24"/>
    </row>
    <row r="2163" spans="1:25" x14ac:dyDescent="0.25">
      <c r="A2163" s="16">
        <v>5</v>
      </c>
      <c r="B2163" s="16"/>
      <c r="C2163" s="16"/>
      <c r="D2163" s="17"/>
      <c r="E2163" s="17"/>
      <c r="F2163" s="18"/>
      <c r="G2163" s="16"/>
      <c r="H2163" s="18"/>
      <c r="I2163" s="18"/>
      <c r="J2163" s="18"/>
      <c r="K2163" s="19"/>
      <c r="L2163" s="19"/>
      <c r="M2163" s="19"/>
      <c r="N2163" s="19"/>
      <c r="O2163" s="19"/>
      <c r="P2163" s="19"/>
      <c r="Q2163" s="20"/>
      <c r="R2163" s="16"/>
      <c r="S2163" s="21"/>
      <c r="T2163" s="16"/>
      <c r="U2163" s="16"/>
      <c r="V2163" s="23">
        <f>IFERROR((J2163/I2163)*100,0)</f>
        <v>0</v>
      </c>
      <c r="W2163" s="23">
        <f>IFERROR((S2163/T2163)*100,0)</f>
        <v>0</v>
      </c>
      <c r="X2163" s="23">
        <f>IFERROR(((N2163+O2163+P2163)/(K2163+L2163+M2163))*100,0)</f>
        <v>0</v>
      </c>
      <c r="Y2163" s="24"/>
    </row>
    <row r="2164" spans="1:25" x14ac:dyDescent="0.25">
      <c r="A2164" s="16">
        <v>6</v>
      </c>
      <c r="B2164" s="16"/>
      <c r="C2164" s="16"/>
      <c r="D2164" s="17"/>
      <c r="E2164" s="17"/>
      <c r="F2164" s="18"/>
      <c r="G2164" s="16"/>
      <c r="H2164" s="18"/>
      <c r="I2164" s="18"/>
      <c r="J2164" s="18"/>
      <c r="K2164" s="19"/>
      <c r="L2164" s="19"/>
      <c r="M2164" s="19"/>
      <c r="N2164" s="19"/>
      <c r="O2164" s="19"/>
      <c r="P2164" s="19"/>
      <c r="Q2164" s="32"/>
      <c r="R2164" s="33"/>
      <c r="S2164" s="34"/>
      <c r="T2164" s="34"/>
      <c r="U2164" s="35"/>
      <c r="V2164" s="23">
        <f>IFERROR((J2164/I2164)*100,0)</f>
        <v>0</v>
      </c>
      <c r="W2164" s="23">
        <f>IFERROR((S2164/T2164)*100,0)</f>
        <v>0</v>
      </c>
      <c r="X2164" s="23">
        <f>IFERROR(((N2164+O2164+P2164)/(K2164+L2164+M2164))*100,0)</f>
        <v>0</v>
      </c>
      <c r="Y2164" s="24"/>
    </row>
    <row r="2165" spans="1:25" x14ac:dyDescent="0.25">
      <c r="A2165" s="25"/>
      <c r="B2165" s="25"/>
      <c r="C2165" s="25"/>
      <c r="D2165" s="183" t="s">
        <v>43</v>
      </c>
      <c r="E2165" s="183"/>
      <c r="F2165" s="27"/>
      <c r="G2165" s="25"/>
      <c r="H2165" s="27"/>
      <c r="I2165" s="27"/>
      <c r="J2165" s="27"/>
      <c r="K2165" s="28">
        <f t="shared" ref="K2165:P2165" si="249">K2162+K2163+K2164</f>
        <v>0</v>
      </c>
      <c r="L2165" s="28">
        <f t="shared" si="249"/>
        <v>0</v>
      </c>
      <c r="M2165" s="28">
        <f t="shared" si="249"/>
        <v>0</v>
      </c>
      <c r="N2165" s="28">
        <f t="shared" si="249"/>
        <v>0</v>
      </c>
      <c r="O2165" s="28">
        <f t="shared" si="249"/>
        <v>0</v>
      </c>
      <c r="P2165" s="28">
        <f t="shared" si="249"/>
        <v>0</v>
      </c>
      <c r="Q2165" s="32"/>
      <c r="R2165" s="33"/>
      <c r="S2165" s="34"/>
      <c r="T2165" s="34"/>
      <c r="U2165" s="35"/>
      <c r="V2165" s="23">
        <f>IFERROR((J2165/I2165)*100,0)</f>
        <v>0</v>
      </c>
      <c r="W2165" s="23">
        <f>IFERROR((S2165/T2165)*100,0)</f>
        <v>0</v>
      </c>
      <c r="X2165" s="23">
        <f>IFERROR(((N2165+O2165+P2165)/(K2165+L2165+M2165))*100,0)</f>
        <v>0</v>
      </c>
      <c r="Y2165" s="24"/>
    </row>
    <row r="2166" spans="1:25" x14ac:dyDescent="0.25">
      <c r="A2166" s="259" t="s">
        <v>44</v>
      </c>
      <c r="B2166" s="259"/>
      <c r="C2166" s="259"/>
      <c r="D2166" s="259"/>
      <c r="E2166" s="259"/>
      <c r="F2166" s="259"/>
      <c r="G2166" s="259"/>
      <c r="H2166" s="259"/>
      <c r="I2166" s="179"/>
      <c r="J2166" s="179"/>
      <c r="K2166" s="37">
        <f t="shared" ref="K2166:P2166" si="250">K2161+K2165</f>
        <v>0</v>
      </c>
      <c r="L2166" s="37">
        <f t="shared" si="250"/>
        <v>0</v>
      </c>
      <c r="M2166" s="37">
        <f t="shared" si="250"/>
        <v>0</v>
      </c>
      <c r="N2166" s="37">
        <f t="shared" si="250"/>
        <v>0</v>
      </c>
      <c r="O2166" s="37">
        <f t="shared" si="250"/>
        <v>0</v>
      </c>
      <c r="P2166" s="37">
        <f t="shared" si="250"/>
        <v>0</v>
      </c>
      <c r="Q2166" s="275"/>
      <c r="R2166" s="275"/>
      <c r="S2166" s="275"/>
      <c r="T2166" s="275"/>
      <c r="U2166" s="275"/>
      <c r="V2166" s="275"/>
      <c r="W2166" s="275"/>
      <c r="X2166" s="275"/>
      <c r="Y2166" s="275"/>
    </row>
    <row r="2167" spans="1:25" x14ac:dyDescent="0.25">
      <c r="A2167" s="38"/>
      <c r="B2167" s="38"/>
      <c r="C2167" s="38"/>
      <c r="D2167" s="38"/>
      <c r="E2167" s="38"/>
      <c r="F2167" s="38"/>
      <c r="G2167" s="38"/>
      <c r="H2167" s="38"/>
      <c r="I2167" s="38"/>
      <c r="J2167" s="38"/>
      <c r="K2167" s="38"/>
      <c r="L2167" s="39"/>
      <c r="M2167" s="39"/>
    </row>
    <row r="2168" spans="1:25" x14ac:dyDescent="0.25">
      <c r="A2168" s="39"/>
      <c r="B2168" s="39"/>
      <c r="C2168" s="39"/>
      <c r="D2168" s="39"/>
      <c r="E2168" s="39"/>
      <c r="F2168" s="39"/>
      <c r="G2168" s="39"/>
      <c r="H2168" s="39"/>
      <c r="I2168" s="39"/>
      <c r="J2168" s="39"/>
      <c r="K2168" s="39"/>
      <c r="L2168" s="39"/>
      <c r="M2168" s="39"/>
      <c r="N2168" s="39"/>
      <c r="O2168" s="39"/>
      <c r="P2168" s="39"/>
    </row>
    <row r="2169" spans="1:25" x14ac:dyDescent="0.25">
      <c r="A2169" s="276" t="s">
        <v>45</v>
      </c>
      <c r="B2169" s="276"/>
      <c r="C2169" s="276"/>
      <c r="D2169" s="276"/>
      <c r="E2169" s="276"/>
      <c r="F2169" s="276"/>
      <c r="G2169" s="276"/>
      <c r="H2169" s="276"/>
      <c r="I2169" s="276"/>
      <c r="J2169" s="276"/>
      <c r="K2169" s="276"/>
      <c r="L2169" s="276"/>
      <c r="M2169" s="276"/>
      <c r="N2169" s="276"/>
      <c r="O2169" s="276"/>
      <c r="P2169" s="276"/>
      <c r="Q2169" s="276"/>
      <c r="R2169" s="276"/>
      <c r="S2169" s="276"/>
      <c r="T2169" s="276"/>
      <c r="U2169" s="276"/>
      <c r="V2169" s="276"/>
      <c r="W2169" s="276"/>
      <c r="X2169" s="276"/>
      <c r="Y2169" s="276"/>
    </row>
    <row r="2170" spans="1:25" x14ac:dyDescent="0.25">
      <c r="A2170" s="277"/>
      <c r="B2170" s="277"/>
      <c r="C2170" s="277"/>
      <c r="D2170" s="277"/>
      <c r="E2170" s="277"/>
      <c r="F2170" s="277"/>
      <c r="G2170" s="277"/>
      <c r="H2170" s="277"/>
      <c r="I2170" s="277"/>
      <c r="J2170" s="277"/>
      <c r="K2170" s="277"/>
      <c r="L2170" s="277"/>
      <c r="M2170" s="277"/>
      <c r="N2170" s="277"/>
      <c r="O2170" s="277"/>
      <c r="P2170" s="277"/>
      <c r="Q2170" s="277"/>
      <c r="R2170" s="277"/>
      <c r="S2170" s="277"/>
      <c r="T2170" s="277"/>
      <c r="U2170" s="277"/>
      <c r="V2170" s="277"/>
      <c r="W2170" s="277"/>
      <c r="X2170" s="277"/>
      <c r="Y2170" s="277"/>
    </row>
    <row r="2171" spans="1:25" ht="24.75" customHeight="1" x14ac:dyDescent="0.25">
      <c r="A2171" s="264" t="s">
        <v>15</v>
      </c>
      <c r="B2171" s="278" t="s">
        <v>46</v>
      </c>
      <c r="C2171" s="264" t="s">
        <v>47</v>
      </c>
      <c r="D2171" s="264"/>
      <c r="E2171" s="280" t="s">
        <v>18</v>
      </c>
      <c r="F2171" s="278" t="s">
        <v>20</v>
      </c>
      <c r="G2171" s="280" t="s">
        <v>48</v>
      </c>
      <c r="H2171" s="280" t="s">
        <v>22</v>
      </c>
      <c r="I2171" s="280"/>
      <c r="J2171" s="261" t="s">
        <v>23</v>
      </c>
      <c r="K2171" s="262"/>
      <c r="L2171" s="262"/>
      <c r="M2171" s="262"/>
      <c r="N2171" s="262"/>
      <c r="O2171" s="263"/>
      <c r="P2171" s="281" t="s">
        <v>49</v>
      </c>
      <c r="Q2171" s="282"/>
      <c r="R2171" s="283" t="s">
        <v>50</v>
      </c>
      <c r="S2171" s="283"/>
      <c r="T2171" s="284" t="s">
        <v>26</v>
      </c>
      <c r="U2171" s="221" t="s">
        <v>27</v>
      </c>
      <c r="V2171" s="221" t="s">
        <v>27</v>
      </c>
      <c r="W2171" s="221" t="s">
        <v>27</v>
      </c>
      <c r="X2171" s="285" t="s">
        <v>28</v>
      </c>
      <c r="Y2171" s="40"/>
    </row>
    <row r="2172" spans="1:25" ht="36" x14ac:dyDescent="0.25">
      <c r="A2172" s="264"/>
      <c r="B2172" s="279"/>
      <c r="C2172" s="264"/>
      <c r="D2172" s="264"/>
      <c r="E2172" s="280"/>
      <c r="F2172" s="279"/>
      <c r="G2172" s="280"/>
      <c r="H2172" s="186" t="s">
        <v>31</v>
      </c>
      <c r="I2172" s="10" t="s">
        <v>32</v>
      </c>
      <c r="J2172" s="269" t="s">
        <v>51</v>
      </c>
      <c r="K2172" s="270"/>
      <c r="L2172" s="286"/>
      <c r="M2172" s="269" t="s">
        <v>34</v>
      </c>
      <c r="N2172" s="270"/>
      <c r="O2172" s="286"/>
      <c r="P2172" s="27" t="s">
        <v>35</v>
      </c>
      <c r="Q2172" s="27" t="s">
        <v>36</v>
      </c>
      <c r="R2172" s="27" t="s">
        <v>123</v>
      </c>
      <c r="S2172" s="27" t="s">
        <v>124</v>
      </c>
      <c r="T2172" s="284"/>
      <c r="U2172" s="220" t="s">
        <v>37</v>
      </c>
      <c r="V2172" s="220" t="s">
        <v>38</v>
      </c>
      <c r="W2172" s="220" t="s">
        <v>39</v>
      </c>
      <c r="X2172" s="285"/>
      <c r="Y2172" s="40"/>
    </row>
    <row r="2173" spans="1:25" ht="24" x14ac:dyDescent="0.25">
      <c r="A2173" s="180"/>
      <c r="B2173" s="182"/>
      <c r="C2173" s="71"/>
      <c r="D2173" s="72"/>
      <c r="E2173" s="181"/>
      <c r="F2173" s="182"/>
      <c r="G2173" s="183"/>
      <c r="H2173" s="41"/>
      <c r="I2173" s="10"/>
      <c r="J2173" s="183" t="s">
        <v>40</v>
      </c>
      <c r="K2173" s="183" t="s">
        <v>41</v>
      </c>
      <c r="L2173" s="183" t="s">
        <v>42</v>
      </c>
      <c r="M2173" s="183" t="s">
        <v>40</v>
      </c>
      <c r="N2173" s="183" t="s">
        <v>41</v>
      </c>
      <c r="O2173" s="183" t="s">
        <v>42</v>
      </c>
      <c r="P2173" s="183"/>
      <c r="Q2173" s="183"/>
      <c r="R2173" s="183"/>
      <c r="S2173" s="183"/>
      <c r="T2173" s="183"/>
      <c r="U2173" s="14"/>
      <c r="V2173" s="14"/>
      <c r="W2173" s="14"/>
      <c r="X2173" s="187"/>
      <c r="Y2173" s="40"/>
    </row>
    <row r="2174" spans="1:25" ht="39" customHeight="1" x14ac:dyDescent="0.25">
      <c r="A2174" s="16">
        <v>1</v>
      </c>
      <c r="B2174" s="42" t="s">
        <v>75</v>
      </c>
      <c r="C2174" s="247" t="s">
        <v>249</v>
      </c>
      <c r="D2174" s="247"/>
      <c r="E2174" s="18" t="s">
        <v>250</v>
      </c>
      <c r="F2174" s="184" t="s">
        <v>54</v>
      </c>
      <c r="G2174" s="185" t="s">
        <v>54</v>
      </c>
      <c r="H2174" s="18">
        <v>35</v>
      </c>
      <c r="I2174" s="18">
        <v>35</v>
      </c>
      <c r="J2174" s="19">
        <v>19266.669999999998</v>
      </c>
      <c r="K2174" s="19"/>
      <c r="L2174" s="19"/>
      <c r="M2174" s="19">
        <v>19266.669999999998</v>
      </c>
      <c r="N2174" s="19"/>
      <c r="O2174" s="20"/>
      <c r="P2174" s="23">
        <f>IFERROR((I2174/H2174)*100,0)</f>
        <v>100</v>
      </c>
      <c r="Q2174" s="23">
        <f>IFERROR((M2174/J2174)*100,0)</f>
        <v>100</v>
      </c>
      <c r="R2174" s="21">
        <v>44470</v>
      </c>
      <c r="S2174" s="21">
        <v>44561</v>
      </c>
      <c r="T2174" s="88">
        <v>35</v>
      </c>
      <c r="U2174" s="23">
        <f t="shared" ref="U2174" si="251">IFERROR((I2174/H2174)*100,0)</f>
        <v>100</v>
      </c>
      <c r="V2174" s="23">
        <f t="shared" ref="V2174" si="252">IFERROR((Q2174/P2174)*100,0)</f>
        <v>100</v>
      </c>
      <c r="W2174" s="23">
        <f t="shared" ref="W2174" si="253">IFERROR((M2174/J2174)*100,0)</f>
        <v>100</v>
      </c>
      <c r="X2174" s="24"/>
      <c r="Y2174" s="40"/>
    </row>
    <row r="2175" spans="1:25" ht="28.5" customHeight="1" x14ac:dyDescent="0.25">
      <c r="A2175" s="16"/>
      <c r="B2175" s="42"/>
      <c r="C2175" s="256"/>
      <c r="D2175" s="256"/>
      <c r="E2175" s="44"/>
      <c r="F2175" s="184"/>
      <c r="G2175" s="185"/>
      <c r="H2175" s="44"/>
      <c r="I2175" s="44"/>
      <c r="J2175" s="19"/>
      <c r="K2175" s="19"/>
      <c r="L2175" s="19"/>
      <c r="M2175" s="19"/>
      <c r="N2175" s="20"/>
      <c r="O2175" s="20"/>
      <c r="P2175" s="20"/>
      <c r="Q2175" s="16"/>
      <c r="R2175" s="21"/>
      <c r="S2175" s="21"/>
      <c r="T2175" s="88"/>
      <c r="U2175" s="23"/>
      <c r="V2175" s="23"/>
      <c r="W2175" s="23"/>
      <c r="X2175" s="24"/>
      <c r="Y2175" s="40"/>
    </row>
    <row r="2176" spans="1:25" x14ac:dyDescent="0.25">
      <c r="A2176" s="16"/>
      <c r="B2176" s="42"/>
      <c r="C2176" s="257"/>
      <c r="D2176" s="258"/>
      <c r="E2176" s="87"/>
      <c r="F2176" s="184"/>
      <c r="G2176" s="185"/>
      <c r="H2176" s="178"/>
      <c r="I2176" s="45"/>
      <c r="J2176" s="19"/>
      <c r="K2176" s="19"/>
      <c r="L2176" s="19"/>
      <c r="M2176" s="19"/>
      <c r="N2176" s="20"/>
      <c r="O2176" s="20"/>
      <c r="P2176" s="20"/>
      <c r="Q2176" s="16"/>
      <c r="R2176" s="21"/>
      <c r="S2176" s="21"/>
      <c r="T2176" s="22"/>
      <c r="U2176" s="23"/>
      <c r="V2176" s="23"/>
      <c r="W2176" s="23"/>
      <c r="X2176" s="24"/>
      <c r="Y2176" s="40"/>
    </row>
    <row r="2177" spans="1:25" x14ac:dyDescent="0.25">
      <c r="A2177" s="259" t="s">
        <v>44</v>
      </c>
      <c r="B2177" s="259"/>
      <c r="C2177" s="260"/>
      <c r="D2177" s="260"/>
      <c r="E2177" s="48"/>
      <c r="F2177" s="118"/>
      <c r="G2177" s="46"/>
      <c r="H2177" s="48"/>
      <c r="I2177" s="46"/>
      <c r="J2177" s="28">
        <f>SUM(J2174:J2176)</f>
        <v>19266.669999999998</v>
      </c>
      <c r="K2177" s="28">
        <f t="shared" ref="K2177:M2177" si="254">SUM(K2174:K2176)</f>
        <v>0</v>
      </c>
      <c r="L2177" s="28">
        <f t="shared" si="254"/>
        <v>0</v>
      </c>
      <c r="M2177" s="28">
        <f t="shared" si="254"/>
        <v>19266.669999999998</v>
      </c>
      <c r="N2177" s="49"/>
      <c r="O2177" s="49"/>
      <c r="P2177" s="49"/>
      <c r="Q2177" s="49"/>
      <c r="R2177" s="49"/>
      <c r="S2177" s="49"/>
      <c r="T2177" s="49"/>
      <c r="U2177" s="49"/>
      <c r="V2177" s="49"/>
      <c r="W2177" s="49"/>
      <c r="X2177" s="49"/>
      <c r="Y2177" s="40"/>
    </row>
    <row r="2178" spans="1:25" x14ac:dyDescent="0.25">
      <c r="B2178" s="50"/>
      <c r="U2178" s="51"/>
      <c r="V2178" s="51"/>
      <c r="W2178" s="51"/>
      <c r="X2178" s="51"/>
      <c r="Y2178" s="52"/>
    </row>
    <row r="2179" spans="1:25" x14ac:dyDescent="0.25">
      <c r="B2179" s="84"/>
      <c r="U2179" s="51"/>
      <c r="V2179" s="51"/>
      <c r="W2179" s="51"/>
      <c r="X2179" s="51"/>
      <c r="Y2179" s="52"/>
    </row>
    <row r="2180" spans="1:25" ht="16.5" x14ac:dyDescent="0.3">
      <c r="A2180" s="53"/>
      <c r="B2180" s="84"/>
      <c r="D2180" s="261" t="s">
        <v>55</v>
      </c>
      <c r="E2180" s="262"/>
      <c r="F2180" s="262"/>
      <c r="G2180" s="262"/>
      <c r="H2180" s="262"/>
      <c r="I2180" s="262"/>
      <c r="J2180" s="262"/>
      <c r="K2180" s="262"/>
      <c r="L2180" s="262"/>
      <c r="M2180" s="262"/>
      <c r="N2180" s="262"/>
      <c r="O2180" s="262"/>
      <c r="P2180" s="262"/>
      <c r="Q2180" s="262"/>
      <c r="R2180" s="262"/>
      <c r="S2180" s="262"/>
      <c r="T2180" s="263"/>
    </row>
    <row r="2181" spans="1:25" ht="16.5" x14ac:dyDescent="0.3">
      <c r="A2181" s="53"/>
      <c r="B2181" s="84"/>
      <c r="D2181" s="264" t="s">
        <v>56</v>
      </c>
      <c r="E2181" s="264" t="s">
        <v>57</v>
      </c>
      <c r="F2181" s="264"/>
      <c r="G2181" s="264"/>
      <c r="H2181" s="261"/>
      <c r="I2181" s="265" t="s">
        <v>58</v>
      </c>
      <c r="J2181" s="262"/>
      <c r="K2181" s="266"/>
      <c r="L2181" s="265" t="s">
        <v>59</v>
      </c>
      <c r="M2181" s="262"/>
      <c r="N2181" s="262"/>
      <c r="O2181" s="267" t="s">
        <v>60</v>
      </c>
      <c r="P2181" s="267"/>
      <c r="Q2181" s="267"/>
      <c r="R2181" s="267"/>
      <c r="S2181" s="267"/>
      <c r="T2181" s="268"/>
    </row>
    <row r="2182" spans="1:25" x14ac:dyDescent="0.25">
      <c r="B2182" s="84"/>
      <c r="D2182" s="264"/>
      <c r="E2182" s="264" t="s">
        <v>61</v>
      </c>
      <c r="F2182" s="264"/>
      <c r="G2182" s="269" t="s">
        <v>62</v>
      </c>
      <c r="H2182" s="270"/>
      <c r="I2182" s="54" t="s">
        <v>61</v>
      </c>
      <c r="J2182" s="269" t="s">
        <v>62</v>
      </c>
      <c r="K2182" s="271"/>
      <c r="L2182" s="54" t="s">
        <v>61</v>
      </c>
      <c r="M2182" s="269" t="s">
        <v>62</v>
      </c>
      <c r="N2182" s="271"/>
      <c r="O2182" s="272" t="s">
        <v>16</v>
      </c>
      <c r="P2182" s="272"/>
      <c r="Q2182" s="272"/>
      <c r="R2182" s="55" t="s">
        <v>61</v>
      </c>
      <c r="S2182" s="273" t="s">
        <v>62</v>
      </c>
      <c r="T2182" s="273"/>
    </row>
    <row r="2183" spans="1:25" x14ac:dyDescent="0.25">
      <c r="B2183" s="84"/>
      <c r="D2183" s="56" t="s">
        <v>63</v>
      </c>
      <c r="E2183" s="228">
        <f t="shared" ref="E2183:E2192" si="255">COUNTIFS(G2158:G2161,"O",B2158:B2161,"AGUA Y SANEAMIENTO")</f>
        <v>0</v>
      </c>
      <c r="F2183" s="229"/>
      <c r="G2183" s="230">
        <f t="shared" ref="G2183:G2188" si="256">SUMIFS(N2151:N2158,G2151:G2158,"O",B2151:B2158,"AGUA Y SANEAMIENTO")</f>
        <v>0</v>
      </c>
      <c r="H2183" s="231"/>
      <c r="I2183" s="57">
        <f>COUNTIFS(G2149:G2152,"A",B2149:B2152,"AGUA Y SANEAMIENTO")</f>
        <v>0</v>
      </c>
      <c r="J2183" s="230">
        <f t="shared" ref="J2183:J2188" si="257">SUMIFS(N2151:N2158,G2151:G2158,"A",B2151:B2158,"AGUA Y SANEAMIENTO")</f>
        <v>0</v>
      </c>
      <c r="K2183" s="232"/>
      <c r="L2183" s="57">
        <f>COUNTIFS(G2149:G2152,"AC",B2149:B2152,"AGUA Y SANEAMIENTO")</f>
        <v>0</v>
      </c>
      <c r="M2183" s="230">
        <f>SUMIFS(N2152:N2159,G2152:G2159,"AC",B2152:B2159,"AGUA Y SANEAMIENTO")</f>
        <v>0</v>
      </c>
      <c r="N2183" s="232"/>
      <c r="O2183" s="246" t="s">
        <v>64</v>
      </c>
      <c r="P2183" s="247"/>
      <c r="Q2183" s="247"/>
      <c r="R2183" s="248">
        <f>COUNTIF(B2172:B2180,"FGP")</f>
        <v>1</v>
      </c>
      <c r="S2183" s="250">
        <f>SUMIF(B2172:B2180,"FGP",M2172:M2180)</f>
        <v>19266.669999999998</v>
      </c>
      <c r="T2183" s="251"/>
    </row>
    <row r="2184" spans="1:25" x14ac:dyDescent="0.25">
      <c r="B2184" s="84"/>
      <c r="D2184" s="56" t="s">
        <v>65</v>
      </c>
      <c r="E2184" s="228">
        <f t="shared" si="255"/>
        <v>0</v>
      </c>
      <c r="F2184" s="229"/>
      <c r="G2184" s="230">
        <f t="shared" si="256"/>
        <v>0</v>
      </c>
      <c r="H2184" s="231"/>
      <c r="I2184" s="57">
        <f>COUNTIFS(G2149:G2152,"A",B2149:B2152,"EDUCACIÓN")</f>
        <v>0</v>
      </c>
      <c r="J2184" s="230">
        <f t="shared" si="257"/>
        <v>0</v>
      </c>
      <c r="K2184" s="232"/>
      <c r="L2184" s="57">
        <f>COUNTIFS(G2149:G2152,"AC",B2149:B2152,"EDUCACIÓN")</f>
        <v>0</v>
      </c>
      <c r="M2184" s="230">
        <f>SUMIFS(N1030:N2150,G1030:G2150,"AC",B1030:B2150,"AGUA Y SANEAMIENTO")</f>
        <v>0</v>
      </c>
      <c r="N2184" s="232"/>
      <c r="O2184" s="246"/>
      <c r="P2184" s="247"/>
      <c r="Q2184" s="247"/>
      <c r="R2184" s="274"/>
      <c r="S2184" s="254"/>
      <c r="T2184" s="255"/>
    </row>
    <row r="2185" spans="1:25" x14ac:dyDescent="0.25">
      <c r="D2185" s="58" t="s">
        <v>66</v>
      </c>
      <c r="E2185" s="228">
        <f t="shared" si="255"/>
        <v>0</v>
      </c>
      <c r="F2185" s="229"/>
      <c r="G2185" s="230">
        <f t="shared" si="256"/>
        <v>0</v>
      </c>
      <c r="H2185" s="231"/>
      <c r="I2185" s="57">
        <f>COUNTIFS(G2149:G2152,"A",B2149:B2152,"OTROS PROYECTOS")</f>
        <v>0</v>
      </c>
      <c r="J2185" s="230">
        <f t="shared" si="257"/>
        <v>0</v>
      </c>
      <c r="K2185" s="232"/>
      <c r="L2185" s="57">
        <f>COUNTIFS(G2149:G2152,"AC",B2149:B2152,"OTROS PROYECTOS")</f>
        <v>0</v>
      </c>
      <c r="M2185" s="230">
        <f>SUMIFS(N1030:N2151,G1030:G2151,"AC",B1030:B2151,"AGUA Y SANEAMIENTO")</f>
        <v>0</v>
      </c>
      <c r="N2185" s="232"/>
      <c r="O2185" s="246" t="s">
        <v>67</v>
      </c>
      <c r="P2185" s="247"/>
      <c r="Q2185" s="247"/>
      <c r="R2185" s="248">
        <f>COUNTIF(B2172:B2180,"FORTAMUN")</f>
        <v>0</v>
      </c>
      <c r="S2185" s="250">
        <f>SUMIF(B2172:B2180,"FORTAMUN",N2172:N2180)</f>
        <v>0</v>
      </c>
      <c r="T2185" s="251"/>
    </row>
    <row r="2186" spans="1:25" x14ac:dyDescent="0.25">
      <c r="D2186" s="58" t="s">
        <v>68</v>
      </c>
      <c r="E2186" s="228">
        <f t="shared" si="255"/>
        <v>0</v>
      </c>
      <c r="F2186" s="229"/>
      <c r="G2186" s="230">
        <f t="shared" si="256"/>
        <v>0</v>
      </c>
      <c r="H2186" s="231"/>
      <c r="I2186" s="57">
        <f>COUNTIFS(G2149:G2152,"A",B2149:B2152,"SALUD")</f>
        <v>0</v>
      </c>
      <c r="J2186" s="230">
        <f t="shared" si="257"/>
        <v>0</v>
      </c>
      <c r="K2186" s="232"/>
      <c r="L2186" s="57">
        <f>COUNTIFS(G2149:G2152,"AC",B2149:B2152,"SALUD")</f>
        <v>0</v>
      </c>
      <c r="M2186" s="230">
        <f>SUMIFS(N1030:N2152,G1030:G2152,"AC",B1030:B2152,"AGUA Y SANEAMIENTO")</f>
        <v>0</v>
      </c>
      <c r="N2186" s="232"/>
      <c r="O2186" s="246"/>
      <c r="P2186" s="247"/>
      <c r="Q2186" s="247"/>
      <c r="R2186" s="249"/>
      <c r="S2186" s="252"/>
      <c r="T2186" s="253"/>
    </row>
    <row r="2187" spans="1:25" x14ac:dyDescent="0.25">
      <c r="D2187" s="58" t="s">
        <v>69</v>
      </c>
      <c r="E2187" s="228">
        <f t="shared" si="255"/>
        <v>0</v>
      </c>
      <c r="F2187" s="229"/>
      <c r="G2187" s="230">
        <f t="shared" si="256"/>
        <v>0</v>
      </c>
      <c r="H2187" s="231"/>
      <c r="I2187" s="57">
        <f>COUNTIFS(G2149:G2152,"A",B2149:B2152,"URBANIZACIÓN")</f>
        <v>0</v>
      </c>
      <c r="J2187" s="230">
        <f t="shared" si="257"/>
        <v>0</v>
      </c>
      <c r="K2187" s="232"/>
      <c r="L2187" s="57">
        <f>COUNTIFS(G2149:G2152,"AC",B2149:B2152,"URBANIZACIÓN")</f>
        <v>0</v>
      </c>
      <c r="M2187" s="230">
        <f>SUMIFS(N2147:N2153,G2147:G2153,"AC",B2147:B2153,"AGUA Y SANEAMIENTO")</f>
        <v>0</v>
      </c>
      <c r="N2187" s="232"/>
      <c r="O2187" s="246"/>
      <c r="P2187" s="247"/>
      <c r="Q2187" s="247"/>
      <c r="R2187" s="249"/>
      <c r="S2187" s="254"/>
      <c r="T2187" s="255"/>
    </row>
    <row r="2188" spans="1:25" x14ac:dyDescent="0.25">
      <c r="D2188" s="58" t="s">
        <v>70</v>
      </c>
      <c r="E2188" s="228">
        <f t="shared" si="255"/>
        <v>0</v>
      </c>
      <c r="F2188" s="229"/>
      <c r="G2188" s="230">
        <f t="shared" si="256"/>
        <v>0</v>
      </c>
      <c r="H2188" s="231"/>
      <c r="I2188" s="57">
        <f>COUNTIFS(G2149:G2152,"A",B2149:B2152,"VIVIENDA")</f>
        <v>0</v>
      </c>
      <c r="J2188" s="230">
        <f t="shared" si="257"/>
        <v>0</v>
      </c>
      <c r="K2188" s="232"/>
      <c r="L2188" s="57">
        <f>COUNTIFS(G2149:G2152,"AC",B2149:B2152,"VIVIENDA")</f>
        <v>0</v>
      </c>
      <c r="M2188" s="230">
        <f>SUMIFS(N2148:N2158,G2148:G2158,"AC",B2148:B2158,"AGUA Y SANEAMIENTO")</f>
        <v>0</v>
      </c>
      <c r="N2188" s="232"/>
      <c r="O2188" s="243"/>
      <c r="P2188" s="244"/>
      <c r="Q2188" s="229"/>
      <c r="R2188" s="59"/>
      <c r="S2188" s="245"/>
      <c r="T2188" s="245"/>
    </row>
    <row r="2189" spans="1:25" x14ac:dyDescent="0.25">
      <c r="D2189" s="60" t="s">
        <v>71</v>
      </c>
      <c r="E2189" s="228">
        <f t="shared" si="255"/>
        <v>0</v>
      </c>
      <c r="F2189" s="229"/>
      <c r="G2189" s="230">
        <f>SUMIFS(N2158:N2164,G2158:G2164,"O",B2158:B2164,"AGUA Y SANEAMIENTO")</f>
        <v>0</v>
      </c>
      <c r="H2189" s="231"/>
      <c r="I2189" s="57">
        <f>COUNTIFS(G2149:G2152,"A",B2149:B2152,"PRODIM")</f>
        <v>0</v>
      </c>
      <c r="J2189" s="230">
        <f>SUMIFS(N2158:N2164,G2158:G2164,"A",B2158:B2164,"AGUA Y SANEAMIENTO")</f>
        <v>0</v>
      </c>
      <c r="K2189" s="232"/>
      <c r="L2189" s="57">
        <f>COUNTIFS(G2149:G2152,"AC",B2149:B2152,"PRODIM")</f>
        <v>0</v>
      </c>
      <c r="M2189" s="230">
        <f>SUMIFS(N2149:N2159,G2149:G2159,"AC",B2149:B2159,"AGUA Y SANEAMIENTO")</f>
        <v>0</v>
      </c>
      <c r="N2189" s="232"/>
      <c r="O2189" s="243"/>
      <c r="P2189" s="244"/>
      <c r="Q2189" s="229"/>
      <c r="R2189" s="59"/>
      <c r="S2189" s="245"/>
      <c r="T2189" s="245"/>
    </row>
    <row r="2190" spans="1:25" x14ac:dyDescent="0.25">
      <c r="D2190" s="60" t="s">
        <v>72</v>
      </c>
      <c r="E2190" s="228">
        <f t="shared" si="255"/>
        <v>0</v>
      </c>
      <c r="F2190" s="229"/>
      <c r="G2190" s="230">
        <f>SUMIFS(N2159:N2165,G2159:G2165,"O",B2159:B2165,"AGUA Y SANEAMIENTO")</f>
        <v>0</v>
      </c>
      <c r="H2190" s="231"/>
      <c r="I2190" s="57">
        <f>COUNTIFS(G2149:G2152,"A",B2149:B2152,"GASTOS INDIRECTOS")</f>
        <v>0</v>
      </c>
      <c r="J2190" s="230">
        <f>SUMIFS(N2159:N2165,G2159:G2165,"A",B2159:B2165,"AGUA Y SANEAMIENTO")</f>
        <v>0</v>
      </c>
      <c r="K2190" s="232"/>
      <c r="L2190" s="57">
        <f>COUNTIFS(G2149:G2152,"AC",B2149:B2152,"GASTOS INDIRECTOS")</f>
        <v>0</v>
      </c>
      <c r="M2190" s="230">
        <f>SUMIFS(N2150:N2160,G2150:G2160,"AC",B2150:B2160,"AGUA Y SANEAMIENTO")</f>
        <v>0</v>
      </c>
      <c r="N2190" s="232"/>
      <c r="O2190" s="243"/>
      <c r="P2190" s="244"/>
      <c r="Q2190" s="229"/>
      <c r="R2190" s="59"/>
      <c r="S2190" s="245"/>
      <c r="T2190" s="245"/>
    </row>
    <row r="2191" spans="1:25" ht="24" x14ac:dyDescent="0.25">
      <c r="D2191" s="61" t="s">
        <v>64</v>
      </c>
      <c r="E2191" s="228">
        <f t="shared" si="255"/>
        <v>0</v>
      </c>
      <c r="F2191" s="229"/>
      <c r="G2191" s="230">
        <f>SUMIFS(N2160:N2166,G2160:G2166,"O",B2160:B2166,"AGUA Y SANEAMIENTO")</f>
        <v>0</v>
      </c>
      <c r="H2191" s="231"/>
      <c r="I2191" s="57">
        <f>COUNTIFS(G2149:G2152,"A",B2149:B2152,"FGP")</f>
        <v>0</v>
      </c>
      <c r="J2191" s="230">
        <f>SUMIFS(N2160:N2166,G2160:G2166,"A",B2160:B2166,"AGUA Y SANEAMIENTO")</f>
        <v>0</v>
      </c>
      <c r="K2191" s="232"/>
      <c r="L2191" s="57">
        <f>COUNTIFS(G2149:G2152,"AC",B2149:B2152,"FGP")</f>
        <v>0</v>
      </c>
      <c r="M2191" s="230"/>
      <c r="N2191" s="232"/>
      <c r="O2191" s="243"/>
      <c r="P2191" s="244"/>
      <c r="Q2191" s="229"/>
      <c r="R2191" s="59"/>
      <c r="S2191" s="245"/>
      <c r="T2191" s="245"/>
    </row>
    <row r="2192" spans="1:25" ht="24.75" thickBot="1" x14ac:dyDescent="0.3">
      <c r="D2192" s="62" t="s">
        <v>67</v>
      </c>
      <c r="E2192" s="228">
        <f t="shared" si="255"/>
        <v>0</v>
      </c>
      <c r="F2192" s="229"/>
      <c r="G2192" s="230">
        <f>SUMIFS(N2161:N2167,G2161:G2167,"O",B2161:B2167,"AGUA Y SANEAMIENTO")</f>
        <v>0</v>
      </c>
      <c r="H2192" s="231"/>
      <c r="I2192" s="63">
        <f>COUNTIFS(G2149:G2152,"A",B2149:B2152,"FORTAMUN")</f>
        <v>0</v>
      </c>
      <c r="J2192" s="230">
        <f>SUMIFS(N2161:N2167,G2161:G2167,"A",B2161:B2167,"AGUA Y SANEAMIENTO")</f>
        <v>0</v>
      </c>
      <c r="K2192" s="232"/>
      <c r="L2192" s="63">
        <f>COUNTIFS(G2149:G2152,"AC",B2149:B2152,"FORTAMUN")</f>
        <v>0</v>
      </c>
      <c r="M2192" s="230">
        <f>SUMIFS(N2152:N2162,G2152:G2162,"AC",B2152:B2162,"AGUA Y SANEAMIENTO")</f>
        <v>0</v>
      </c>
      <c r="N2192" s="232"/>
      <c r="O2192" s="233"/>
      <c r="P2192" s="234"/>
      <c r="Q2192" s="235"/>
      <c r="R2192" s="64"/>
      <c r="S2192" s="236"/>
      <c r="T2192" s="236"/>
    </row>
    <row r="2193" spans="2:25" ht="15.75" thickBot="1" x14ac:dyDescent="0.3">
      <c r="D2193" s="65" t="s">
        <v>73</v>
      </c>
      <c r="E2193" s="237">
        <f>SUBTOTAL(9,E2183:F2192)</f>
        <v>0</v>
      </c>
      <c r="F2193" s="238"/>
      <c r="G2193" s="239">
        <f>SUBTOTAL(9,G2183:H2192)</f>
        <v>0</v>
      </c>
      <c r="H2193" s="240"/>
      <c r="I2193" s="66">
        <f>SUBTOTAL(9,I2183:I2192)</f>
        <v>0</v>
      </c>
      <c r="J2193" s="239">
        <f>SUBTOTAL(9,J2183:K2192)</f>
        <v>0</v>
      </c>
      <c r="K2193" s="240"/>
      <c r="L2193" s="67">
        <f>SUBTOTAL(9,L2183:L2192)</f>
        <v>0</v>
      </c>
      <c r="M2193" s="239">
        <f>SUBTOTAL(9,M2183:N2192)</f>
        <v>0</v>
      </c>
      <c r="N2193" s="240"/>
      <c r="O2193" s="67"/>
      <c r="P2193" s="68"/>
      <c r="Q2193" s="69"/>
      <c r="R2193" s="70">
        <f>SUBTOTAL(9,R2183:R2192)</f>
        <v>1</v>
      </c>
      <c r="S2193" s="239">
        <f>SUBTOTAL(9,S2183:T2192)</f>
        <v>19266.669999999998</v>
      </c>
      <c r="T2193" s="240"/>
    </row>
    <row r="2197" spans="2:25" x14ac:dyDescent="0.25">
      <c r="B2197" s="136"/>
      <c r="C2197" s="241"/>
      <c r="D2197" s="241"/>
      <c r="E2197" s="146"/>
      <c r="F2197" s="146"/>
      <c r="G2197" s="146"/>
      <c r="H2197" s="359"/>
      <c r="I2197" s="242"/>
      <c r="J2197" s="242"/>
      <c r="K2197" s="242"/>
      <c r="L2197" s="242"/>
      <c r="M2197" s="142"/>
      <c r="N2197" s="142"/>
      <c r="O2197" s="242"/>
      <c r="P2197" s="242"/>
      <c r="Q2197" s="242"/>
      <c r="R2197" s="242"/>
      <c r="S2197" s="142"/>
      <c r="T2197" s="142"/>
      <c r="U2197" s="242"/>
      <c r="V2197" s="242"/>
      <c r="W2197" s="242"/>
      <c r="X2197" s="242"/>
      <c r="Y2197" s="242"/>
    </row>
    <row r="2198" spans="2:25" x14ac:dyDescent="0.25">
      <c r="B2198" s="136"/>
      <c r="C2198" s="225"/>
      <c r="D2198" s="225"/>
      <c r="E2198" s="225"/>
      <c r="F2198" s="225"/>
      <c r="G2198" s="225"/>
      <c r="H2198" s="360"/>
      <c r="I2198" s="138"/>
      <c r="J2198" s="138"/>
      <c r="K2198" s="138"/>
      <c r="L2198" s="138"/>
      <c r="M2198" s="138"/>
      <c r="N2198" s="137"/>
      <c r="O2198" s="138"/>
      <c r="P2198" s="138"/>
      <c r="Q2198" s="138"/>
      <c r="R2198" s="138"/>
      <c r="S2198" s="137"/>
      <c r="T2198" s="138"/>
      <c r="U2198" s="138"/>
      <c r="V2198" s="138"/>
      <c r="W2198" s="138"/>
      <c r="X2198" s="39"/>
      <c r="Y2198" s="39"/>
    </row>
    <row r="2199" spans="2:25" ht="15.75" x14ac:dyDescent="0.25">
      <c r="B2199" s="139"/>
      <c r="C2199" s="227"/>
      <c r="D2199" s="227"/>
      <c r="E2199" s="145"/>
      <c r="F2199" s="145"/>
      <c r="G2199" s="140"/>
      <c r="H2199" s="360"/>
      <c r="I2199" s="227"/>
      <c r="J2199" s="227"/>
      <c r="K2199" s="227"/>
      <c r="L2199" s="227"/>
      <c r="M2199" s="141"/>
      <c r="N2199" s="141"/>
      <c r="O2199" s="227"/>
      <c r="P2199" s="227"/>
      <c r="Q2199" s="227"/>
      <c r="R2199" s="227"/>
      <c r="S2199" s="142"/>
      <c r="T2199" s="141"/>
      <c r="U2199" s="227"/>
      <c r="V2199" s="227"/>
      <c r="W2199" s="227"/>
      <c r="X2199" s="227"/>
      <c r="Y2199" s="227"/>
    </row>
    <row r="2200" spans="2:25" ht="15.75" x14ac:dyDescent="0.25">
      <c r="B2200" s="139"/>
      <c r="C2200" s="227"/>
      <c r="D2200" s="227"/>
      <c r="E2200" s="145"/>
      <c r="F2200" s="145"/>
      <c r="G2200" s="145"/>
      <c r="H2200" s="360"/>
      <c r="I2200" s="227"/>
      <c r="J2200" s="227"/>
      <c r="K2200" s="227"/>
      <c r="L2200" s="227"/>
      <c r="M2200" s="141"/>
      <c r="N2200" s="141"/>
      <c r="O2200" s="227"/>
      <c r="P2200" s="227"/>
      <c r="Q2200" s="227"/>
      <c r="R2200" s="227"/>
      <c r="S2200" s="141"/>
      <c r="T2200" s="141"/>
      <c r="U2200" s="227"/>
      <c r="V2200" s="227"/>
      <c r="W2200" s="227"/>
      <c r="X2200" s="227"/>
      <c r="Y2200" s="227"/>
    </row>
    <row r="2201" spans="2:25" x14ac:dyDescent="0.25">
      <c r="B2201" s="39"/>
      <c r="C2201" s="39"/>
      <c r="D2201" s="39"/>
      <c r="E2201" s="39"/>
      <c r="F2201" s="39"/>
      <c r="G2201" s="39"/>
      <c r="H2201" s="39"/>
      <c r="I2201" s="39"/>
      <c r="J2201" s="39"/>
      <c r="K2201" s="39"/>
      <c r="L2201" s="39"/>
      <c r="M2201" s="39"/>
      <c r="N2201" s="39"/>
      <c r="O2201" s="39"/>
      <c r="P2201" s="39"/>
      <c r="Q2201" s="39"/>
      <c r="R2201" s="39"/>
      <c r="S2201" s="39"/>
      <c r="T2201" s="39"/>
      <c r="U2201" s="39"/>
      <c r="V2201" s="39"/>
      <c r="W2201" s="39"/>
      <c r="X2201" s="39"/>
      <c r="Y2201" s="39"/>
    </row>
    <row r="2202" spans="2:25" x14ac:dyDescent="0.25">
      <c r="B2202" s="39"/>
      <c r="C2202" s="39"/>
      <c r="D2202" s="39"/>
      <c r="E2202" s="39"/>
      <c r="F2202" s="39"/>
      <c r="G2202" s="39"/>
      <c r="H2202" s="39"/>
      <c r="I2202" s="39"/>
      <c r="J2202" s="39"/>
      <c r="K2202" s="39"/>
      <c r="L2202" s="39"/>
      <c r="M2202" s="39"/>
      <c r="N2202" s="39"/>
      <c r="O2202" s="39"/>
      <c r="P2202" s="39"/>
      <c r="Q2202" s="39"/>
      <c r="R2202" s="39"/>
      <c r="S2202" s="39"/>
      <c r="T2202" s="39"/>
      <c r="U2202" s="39"/>
      <c r="V2202" s="39"/>
      <c r="W2202" s="39"/>
      <c r="X2202" s="39"/>
      <c r="Y2202" s="39"/>
    </row>
    <row r="2203" spans="2:25" x14ac:dyDescent="0.25">
      <c r="B2203" s="39"/>
      <c r="C2203" s="39"/>
      <c r="D2203" s="39"/>
      <c r="E2203" s="39"/>
      <c r="F2203" s="39"/>
      <c r="G2203" s="39"/>
      <c r="H2203" s="39"/>
      <c r="I2203" s="39"/>
      <c r="J2203" s="39"/>
      <c r="K2203" s="39"/>
      <c r="L2203" s="39"/>
      <c r="M2203" s="39"/>
      <c r="N2203" s="39"/>
      <c r="O2203" s="39"/>
      <c r="P2203" s="39"/>
      <c r="Q2203" s="39"/>
      <c r="R2203" s="39"/>
      <c r="S2203" s="39"/>
      <c r="T2203" s="39"/>
      <c r="U2203" s="39"/>
      <c r="V2203" s="39"/>
      <c r="W2203" s="39"/>
      <c r="X2203" s="39"/>
      <c r="Y2203" s="39"/>
    </row>
    <row r="2211" spans="1:25" s="85" customFormat="1" x14ac:dyDescent="0.25">
      <c r="A2211" s="1"/>
      <c r="B2211" s="84"/>
      <c r="C2211" s="1"/>
      <c r="D2211" s="1"/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"/>
      <c r="P2211" s="1"/>
      <c r="Q2211" s="1"/>
      <c r="R2211" s="1"/>
      <c r="S2211" s="1"/>
      <c r="T2211" s="1"/>
      <c r="U2211" s="51"/>
      <c r="V2211" s="51"/>
      <c r="W2211" s="51"/>
      <c r="X2211" s="51"/>
      <c r="Y2211" s="52"/>
    </row>
    <row r="2212" spans="1:25" s="85" customFormat="1" x14ac:dyDescent="0.25">
      <c r="A2212" s="1"/>
      <c r="B2212" s="1"/>
      <c r="C2212" s="1"/>
      <c r="D2212" s="1"/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"/>
      <c r="P2212" s="1"/>
      <c r="Q2212" s="1"/>
      <c r="R2212" s="1"/>
      <c r="S2212" s="1"/>
      <c r="T2212" s="1"/>
      <c r="U2212" s="1"/>
      <c r="V2212" s="1"/>
      <c r="W2212" s="1"/>
      <c r="X2212" s="1"/>
      <c r="Y2212" s="1"/>
    </row>
    <row r="2213" spans="1:25" s="85" customFormat="1" x14ac:dyDescent="0.25">
      <c r="A2213" s="1"/>
      <c r="B2213" s="1"/>
      <c r="C2213" s="1"/>
      <c r="D2213" s="1"/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"/>
      <c r="P2213" s="1"/>
      <c r="Q2213" s="1"/>
      <c r="R2213" s="1"/>
      <c r="S2213" s="1"/>
      <c r="T2213" s="1"/>
      <c r="U2213" s="1"/>
      <c r="V2213" s="1"/>
      <c r="W2213" s="1"/>
      <c r="X2213" s="1"/>
      <c r="Y2213" s="1"/>
    </row>
    <row r="2214" spans="1:25" s="85" customFormat="1" x14ac:dyDescent="0.25">
      <c r="A2214" s="1"/>
      <c r="B2214" s="1"/>
      <c r="C2214" s="1"/>
      <c r="D2214" s="1"/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"/>
      <c r="P2214" s="1"/>
      <c r="Q2214" s="1"/>
      <c r="R2214" s="1"/>
      <c r="S2214" s="1"/>
      <c r="T2214" s="1"/>
      <c r="U2214" s="1"/>
      <c r="V2214" s="1"/>
      <c r="W2214" s="1"/>
      <c r="X2214" s="1"/>
      <c r="Y2214" s="1"/>
    </row>
    <row r="2215" spans="1:25" s="85" customFormat="1" x14ac:dyDescent="0.25">
      <c r="A2215" s="1"/>
      <c r="B2215" s="1"/>
      <c r="C2215" s="1"/>
      <c r="D2215" s="1"/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"/>
      <c r="P2215" s="1"/>
      <c r="Q2215" s="1"/>
      <c r="R2215" s="1"/>
      <c r="S2215" s="1"/>
      <c r="T2215" s="1"/>
      <c r="U2215" s="1"/>
      <c r="V2215" s="1"/>
      <c r="W2215" s="1"/>
      <c r="X2215" s="1"/>
      <c r="Y2215" s="1"/>
    </row>
    <row r="2216" spans="1:25" s="85" customFormat="1" x14ac:dyDescent="0.25">
      <c r="A2216" s="1"/>
      <c r="B2216" s="1"/>
      <c r="C2216" s="1"/>
      <c r="D2216" s="1"/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"/>
      <c r="P2216" s="1"/>
      <c r="Q2216" s="1"/>
      <c r="R2216" s="1"/>
      <c r="S2216" s="1"/>
      <c r="T2216" s="1"/>
      <c r="U2216" s="1"/>
      <c r="V2216" s="1"/>
      <c r="W2216" s="1"/>
      <c r="X2216" s="1"/>
      <c r="Y2216" s="1"/>
    </row>
    <row r="2217" spans="1:25" s="85" customFormat="1" x14ac:dyDescent="0.25">
      <c r="A2217" s="1"/>
      <c r="B2217" s="1"/>
      <c r="C2217" s="1"/>
      <c r="D2217" s="1"/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"/>
      <c r="P2217" s="1"/>
      <c r="Q2217" s="1"/>
      <c r="R2217" s="1"/>
      <c r="S2217" s="1"/>
      <c r="T2217" s="1"/>
      <c r="U2217" s="1"/>
      <c r="V2217" s="1"/>
      <c r="W2217" s="1"/>
      <c r="X2217" s="1"/>
      <c r="Y2217" s="1"/>
    </row>
    <row r="2218" spans="1:25" s="85" customFormat="1" x14ac:dyDescent="0.25">
      <c r="A2218" s="1"/>
      <c r="B2218" s="1"/>
      <c r="C2218" s="1"/>
      <c r="D2218" s="1"/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"/>
      <c r="P2218" s="1"/>
      <c r="Q2218" s="1"/>
      <c r="R2218" s="1"/>
      <c r="S2218" s="1"/>
      <c r="T2218" s="1"/>
      <c r="U2218" s="1"/>
      <c r="V2218" s="1"/>
      <c r="W2218" s="1"/>
      <c r="X2218" s="1"/>
      <c r="Y2218" s="1"/>
    </row>
  </sheetData>
  <mergeCells count="4026">
    <mergeCell ref="A18:W18"/>
    <mergeCell ref="A20:W20"/>
    <mergeCell ref="A23:W23"/>
    <mergeCell ref="N31:V31"/>
    <mergeCell ref="A5:Y5"/>
    <mergeCell ref="A8:Y8"/>
    <mergeCell ref="C608:D608"/>
    <mergeCell ref="I608:L608"/>
    <mergeCell ref="O608:R608"/>
    <mergeCell ref="U608:Y608"/>
    <mergeCell ref="C1381:D1381"/>
    <mergeCell ref="C1382:D1382"/>
    <mergeCell ref="E600:F600"/>
    <mergeCell ref="G600:H600"/>
    <mergeCell ref="J600:K600"/>
    <mergeCell ref="M600:N600"/>
    <mergeCell ref="O600:Q600"/>
    <mergeCell ref="S600:T600"/>
    <mergeCell ref="E601:F601"/>
    <mergeCell ref="G601:H601"/>
    <mergeCell ref="J601:K601"/>
    <mergeCell ref="M601:N601"/>
    <mergeCell ref="S601:T601"/>
    <mergeCell ref="C605:D605"/>
    <mergeCell ref="I605:L605"/>
    <mergeCell ref="O605:R605"/>
    <mergeCell ref="U605:Y605"/>
    <mergeCell ref="C607:D607"/>
    <mergeCell ref="I607:L607"/>
    <mergeCell ref="O607:R607"/>
    <mergeCell ref="U607:Y607"/>
    <mergeCell ref="X1276:Y1276"/>
    <mergeCell ref="A1277:N1277"/>
    <mergeCell ref="Q1277:Y1277"/>
    <mergeCell ref="A1346:Y1346"/>
    <mergeCell ref="A1348:Y1348"/>
    <mergeCell ref="X1349:Y1349"/>
    <mergeCell ref="A1350:N1350"/>
    <mergeCell ref="E597:F597"/>
    <mergeCell ref="G597:H597"/>
    <mergeCell ref="J597:K597"/>
    <mergeCell ref="M597:N597"/>
    <mergeCell ref="O597:Q597"/>
    <mergeCell ref="S597:T597"/>
    <mergeCell ref="E598:F598"/>
    <mergeCell ref="G598:H598"/>
    <mergeCell ref="J598:K598"/>
    <mergeCell ref="M598:N598"/>
    <mergeCell ref="O598:Q598"/>
    <mergeCell ref="S598:T598"/>
    <mergeCell ref="E599:F599"/>
    <mergeCell ref="G599:H599"/>
    <mergeCell ref="J599:K599"/>
    <mergeCell ref="M599:N599"/>
    <mergeCell ref="O599:Q599"/>
    <mergeCell ref="S599:T599"/>
    <mergeCell ref="A1273:Y1273"/>
    <mergeCell ref="A1275:Y1275"/>
    <mergeCell ref="E919:F919"/>
    <mergeCell ref="G919:H919"/>
    <mergeCell ref="J919:K919"/>
    <mergeCell ref="M919:N919"/>
    <mergeCell ref="O919:Q919"/>
    <mergeCell ref="S919:T919"/>
    <mergeCell ref="E593:F593"/>
    <mergeCell ref="G593:H593"/>
    <mergeCell ref="J593:K593"/>
    <mergeCell ref="M593:N593"/>
    <mergeCell ref="O593:Q595"/>
    <mergeCell ref="R593:R595"/>
    <mergeCell ref="S593:T595"/>
    <mergeCell ref="E594:F594"/>
    <mergeCell ref="G594:H594"/>
    <mergeCell ref="J594:K594"/>
    <mergeCell ref="M594:N594"/>
    <mergeCell ref="E595:F595"/>
    <mergeCell ref="G595:H595"/>
    <mergeCell ref="J595:K595"/>
    <mergeCell ref="M595:N595"/>
    <mergeCell ref="E596:F596"/>
    <mergeCell ref="G596:H596"/>
    <mergeCell ref="J596:K596"/>
    <mergeCell ref="M596:N596"/>
    <mergeCell ref="O596:Q596"/>
    <mergeCell ref="S596:T596"/>
    <mergeCell ref="C582:D582"/>
    <mergeCell ref="C583:D583"/>
    <mergeCell ref="C584:D584"/>
    <mergeCell ref="A585:D585"/>
    <mergeCell ref="D588:T588"/>
    <mergeCell ref="D589:D590"/>
    <mergeCell ref="E589:H589"/>
    <mergeCell ref="I589:K589"/>
    <mergeCell ref="L589:N589"/>
    <mergeCell ref="O589:T589"/>
    <mergeCell ref="E590:F590"/>
    <mergeCell ref="G590:H590"/>
    <mergeCell ref="J590:K590"/>
    <mergeCell ref="M590:N590"/>
    <mergeCell ref="O590:Q590"/>
    <mergeCell ref="S590:T590"/>
    <mergeCell ref="E591:F591"/>
    <mergeCell ref="G591:H591"/>
    <mergeCell ref="J591:K591"/>
    <mergeCell ref="M591:N591"/>
    <mergeCell ref="O591:Q592"/>
    <mergeCell ref="R591:R592"/>
    <mergeCell ref="S591:T592"/>
    <mergeCell ref="E592:F592"/>
    <mergeCell ref="G592:H592"/>
    <mergeCell ref="J592:K592"/>
    <mergeCell ref="M592:N592"/>
    <mergeCell ref="A574:H574"/>
    <mergeCell ref="Q574:Y574"/>
    <mergeCell ref="A577:Y577"/>
    <mergeCell ref="A578:Y578"/>
    <mergeCell ref="A579:A580"/>
    <mergeCell ref="B579:B580"/>
    <mergeCell ref="C579:D580"/>
    <mergeCell ref="E579:E580"/>
    <mergeCell ref="F579:F580"/>
    <mergeCell ref="G579:G580"/>
    <mergeCell ref="H579:I579"/>
    <mergeCell ref="J579:O579"/>
    <mergeCell ref="P579:Q579"/>
    <mergeCell ref="R579:S579"/>
    <mergeCell ref="T579:T580"/>
    <mergeCell ref="X579:X580"/>
    <mergeCell ref="J580:L580"/>
    <mergeCell ref="M580:O580"/>
    <mergeCell ref="A560:B560"/>
    <mergeCell ref="C560:Q560"/>
    <mergeCell ref="T560:Y560"/>
    <mergeCell ref="A561:B561"/>
    <mergeCell ref="C561:Q561"/>
    <mergeCell ref="R561:S561"/>
    <mergeCell ref="T561:Y561"/>
    <mergeCell ref="A563:A564"/>
    <mergeCell ref="B563:C563"/>
    <mergeCell ref="D563:D564"/>
    <mergeCell ref="E563:E564"/>
    <mergeCell ref="F563:F564"/>
    <mergeCell ref="G563:G564"/>
    <mergeCell ref="H563:H564"/>
    <mergeCell ref="I563:J563"/>
    <mergeCell ref="K563:P563"/>
    <mergeCell ref="Q563:R563"/>
    <mergeCell ref="S563:T563"/>
    <mergeCell ref="U563:U564"/>
    <mergeCell ref="Y563:Y564"/>
    <mergeCell ref="K564:M564"/>
    <mergeCell ref="N564:P564"/>
    <mergeCell ref="A549:Y549"/>
    <mergeCell ref="A551:Y551"/>
    <mergeCell ref="X552:Y552"/>
    <mergeCell ref="A553:N553"/>
    <mergeCell ref="Q553:Y553"/>
    <mergeCell ref="A556:B556"/>
    <mergeCell ref="C556:Q556"/>
    <mergeCell ref="R556:Y556"/>
    <mergeCell ref="A557:B557"/>
    <mergeCell ref="C557:Q557"/>
    <mergeCell ref="R557:S557"/>
    <mergeCell ref="T557:Y557"/>
    <mergeCell ref="A558:B558"/>
    <mergeCell ref="C558:Q558"/>
    <mergeCell ref="R558:S558"/>
    <mergeCell ref="T558:Y558"/>
    <mergeCell ref="A559:B559"/>
    <mergeCell ref="C559:Q559"/>
    <mergeCell ref="R559:S559"/>
    <mergeCell ref="T559:Y559"/>
    <mergeCell ref="X1984:Y1984"/>
    <mergeCell ref="A1985:N1985"/>
    <mergeCell ref="Q1985:Y1985"/>
    <mergeCell ref="A949:Y949"/>
    <mergeCell ref="A951:Y951"/>
    <mergeCell ref="X952:Y952"/>
    <mergeCell ref="A953:N953"/>
    <mergeCell ref="Q953:Y953"/>
    <mergeCell ref="A2061:Y2061"/>
    <mergeCell ref="A2063:Y2063"/>
    <mergeCell ref="X2064:Y2064"/>
    <mergeCell ref="A2065:N2065"/>
    <mergeCell ref="Q2065:Y2065"/>
    <mergeCell ref="S998:T998"/>
    <mergeCell ref="E999:F999"/>
    <mergeCell ref="G999:H999"/>
    <mergeCell ref="J999:K999"/>
    <mergeCell ref="M999:N999"/>
    <mergeCell ref="O999:Q999"/>
    <mergeCell ref="S999:T999"/>
    <mergeCell ref="E1000:F1000"/>
    <mergeCell ref="G1000:H1000"/>
    <mergeCell ref="A1743:Y1743"/>
    <mergeCell ref="A1745:Y1745"/>
    <mergeCell ref="X1746:Y1746"/>
    <mergeCell ref="A1747:N1747"/>
    <mergeCell ref="Q1747:Y1747"/>
    <mergeCell ref="A1823:Y1823"/>
    <mergeCell ref="A1825:Y1825"/>
    <mergeCell ref="X1826:Y1826"/>
    <mergeCell ref="A1827:N1827"/>
    <mergeCell ref="Q1827:Y1827"/>
    <mergeCell ref="A1981:Y1981"/>
    <mergeCell ref="A1983:Y1983"/>
    <mergeCell ref="A1831:B1831"/>
    <mergeCell ref="C1831:Q1831"/>
    <mergeCell ref="R1831:S1831"/>
    <mergeCell ref="T1831:Y1831"/>
    <mergeCell ref="A1832:B1832"/>
    <mergeCell ref="C1832:Q1832"/>
    <mergeCell ref="R1832:S1832"/>
    <mergeCell ref="T1832:Y1832"/>
    <mergeCell ref="A1835:B1835"/>
    <mergeCell ref="C1835:Q1835"/>
    <mergeCell ref="R1835:S1835"/>
    <mergeCell ref="T1835:Y1835"/>
    <mergeCell ref="A1837:A1838"/>
    <mergeCell ref="B1837:C1837"/>
    <mergeCell ref="D1837:D1838"/>
    <mergeCell ref="A1833:B1833"/>
    <mergeCell ref="C1833:Q1833"/>
    <mergeCell ref="R1833:S1833"/>
    <mergeCell ref="T1833:Y1833"/>
    <mergeCell ref="A1834:B1834"/>
    <mergeCell ref="C1834:Q1834"/>
    <mergeCell ref="T1834:Y1834"/>
    <mergeCell ref="X1853:X1854"/>
    <mergeCell ref="J1854:L1854"/>
    <mergeCell ref="M1854:O1854"/>
    <mergeCell ref="A1852:Y1852"/>
    <mergeCell ref="A1853:A1854"/>
    <mergeCell ref="B1853:B1854"/>
    <mergeCell ref="C1853:D1854"/>
    <mergeCell ref="E1853:E1854"/>
    <mergeCell ref="A1586:Y1586"/>
    <mergeCell ref="A1588:Y1588"/>
    <mergeCell ref="X1589:Y1589"/>
    <mergeCell ref="A1590:N1590"/>
    <mergeCell ref="Q1590:Y1590"/>
    <mergeCell ref="A1664:Y1664"/>
    <mergeCell ref="A1666:Y1666"/>
    <mergeCell ref="X1667:Y1667"/>
    <mergeCell ref="A1668:N1668"/>
    <mergeCell ref="Q1668:Y1668"/>
    <mergeCell ref="U1600:U1601"/>
    <mergeCell ref="A1600:A1601"/>
    <mergeCell ref="B1600:C1600"/>
    <mergeCell ref="D1600:D1601"/>
    <mergeCell ref="E1600:E1601"/>
    <mergeCell ref="F1600:F1601"/>
    <mergeCell ref="G1600:G1601"/>
    <mergeCell ref="E1627:F1627"/>
    <mergeCell ref="G1627:H1627"/>
    <mergeCell ref="J1627:K1627"/>
    <mergeCell ref="M1627:N1627"/>
    <mergeCell ref="O1627:Q1627"/>
    <mergeCell ref="S1627:T1627"/>
    <mergeCell ref="X1616:X1617"/>
    <mergeCell ref="C1621:D1621"/>
    <mergeCell ref="A1622:D1622"/>
    <mergeCell ref="D1625:T1625"/>
    <mergeCell ref="D1626:D1627"/>
    <mergeCell ref="E1626:H1626"/>
    <mergeCell ref="I1626:K1626"/>
    <mergeCell ref="L1626:N1626"/>
    <mergeCell ref="O1626:T1626"/>
    <mergeCell ref="E920:F920"/>
    <mergeCell ref="G920:H920"/>
    <mergeCell ref="J920:K920"/>
    <mergeCell ref="M920:N920"/>
    <mergeCell ref="S920:T920"/>
    <mergeCell ref="E916:F916"/>
    <mergeCell ref="G916:H916"/>
    <mergeCell ref="J916:K916"/>
    <mergeCell ref="M916:N916"/>
    <mergeCell ref="J1000:K1000"/>
    <mergeCell ref="M1000:N1000"/>
    <mergeCell ref="O1000:Q1000"/>
    <mergeCell ref="S1000:T1000"/>
    <mergeCell ref="E1001:F1001"/>
    <mergeCell ref="G1001:H1001"/>
    <mergeCell ref="J1001:K1001"/>
    <mergeCell ref="M1001:N1001"/>
    <mergeCell ref="S1001:T1001"/>
    <mergeCell ref="F979:F980"/>
    <mergeCell ref="G979:G980"/>
    <mergeCell ref="H979:I979"/>
    <mergeCell ref="J979:O979"/>
    <mergeCell ref="P979:Q979"/>
    <mergeCell ref="R979:S979"/>
    <mergeCell ref="T979:T980"/>
    <mergeCell ref="O916:Q916"/>
    <mergeCell ref="S916:T916"/>
    <mergeCell ref="E917:F917"/>
    <mergeCell ref="G917:H917"/>
    <mergeCell ref="J917:K917"/>
    <mergeCell ref="M917:N917"/>
    <mergeCell ref="O917:Q917"/>
    <mergeCell ref="C982:D982"/>
    <mergeCell ref="C983:D983"/>
    <mergeCell ref="C984:D984"/>
    <mergeCell ref="A985:D985"/>
    <mergeCell ref="D988:T988"/>
    <mergeCell ref="D989:D990"/>
    <mergeCell ref="G276:H276"/>
    <mergeCell ref="J276:K276"/>
    <mergeCell ref="A1427:Y1427"/>
    <mergeCell ref="A1429:Y1429"/>
    <mergeCell ref="X1430:Y1430"/>
    <mergeCell ref="A1431:N1431"/>
    <mergeCell ref="Q1431:Y1431"/>
    <mergeCell ref="A628:Y628"/>
    <mergeCell ref="A630:Y630"/>
    <mergeCell ref="X631:Y631"/>
    <mergeCell ref="A632:N632"/>
    <mergeCell ref="Q632:Y632"/>
    <mergeCell ref="A869:Y869"/>
    <mergeCell ref="A871:Y871"/>
    <mergeCell ref="X872:Y872"/>
    <mergeCell ref="A873:N873"/>
    <mergeCell ref="Q873:Y873"/>
    <mergeCell ref="A788:Y788"/>
    <mergeCell ref="A790:Y790"/>
    <mergeCell ref="X791:Y791"/>
    <mergeCell ref="A792:N792"/>
    <mergeCell ref="Q792:Y792"/>
    <mergeCell ref="E839:F839"/>
    <mergeCell ref="S840:T840"/>
    <mergeCell ref="E836:F836"/>
    <mergeCell ref="E830:F830"/>
    <mergeCell ref="G830:H830"/>
    <mergeCell ref="J830:K830"/>
    <mergeCell ref="E835:F835"/>
    <mergeCell ref="G835:H835"/>
    <mergeCell ref="J835:K835"/>
    <mergeCell ref="M835:N835"/>
    <mergeCell ref="X151:Y151"/>
    <mergeCell ref="A152:N152"/>
    <mergeCell ref="Q152:Y152"/>
    <mergeCell ref="A228:Y228"/>
    <mergeCell ref="A230:Y230"/>
    <mergeCell ref="X231:Y231"/>
    <mergeCell ref="A232:N232"/>
    <mergeCell ref="Q232:Y232"/>
    <mergeCell ref="A308:Y308"/>
    <mergeCell ref="A310:Y310"/>
    <mergeCell ref="X311:Y311"/>
    <mergeCell ref="A312:N312"/>
    <mergeCell ref="Q312:Y312"/>
    <mergeCell ref="A468:Y468"/>
    <mergeCell ref="A470:Y470"/>
    <mergeCell ref="X471:Y471"/>
    <mergeCell ref="A472:N472"/>
    <mergeCell ref="Q472:Y472"/>
    <mergeCell ref="E198:F198"/>
    <mergeCell ref="G198:H198"/>
    <mergeCell ref="J198:K198"/>
    <mergeCell ref="M198:N198"/>
    <mergeCell ref="O198:Q198"/>
    <mergeCell ref="S198:T198"/>
    <mergeCell ref="E199:F199"/>
    <mergeCell ref="G199:H199"/>
    <mergeCell ref="J199:K199"/>
    <mergeCell ref="M199:N199"/>
    <mergeCell ref="S199:T199"/>
    <mergeCell ref="E276:F276"/>
    <mergeCell ref="E195:F195"/>
    <mergeCell ref="G195:H195"/>
    <mergeCell ref="S837:T837"/>
    <mergeCell ref="S990:T990"/>
    <mergeCell ref="E991:F991"/>
    <mergeCell ref="G991:H991"/>
    <mergeCell ref="J991:K991"/>
    <mergeCell ref="M991:N991"/>
    <mergeCell ref="O991:Q992"/>
    <mergeCell ref="R991:R992"/>
    <mergeCell ref="S991:T992"/>
    <mergeCell ref="E840:F840"/>
    <mergeCell ref="G840:H840"/>
    <mergeCell ref="J840:K840"/>
    <mergeCell ref="M840:N840"/>
    <mergeCell ref="N964:P964"/>
    <mergeCell ref="E992:F992"/>
    <mergeCell ref="G992:H992"/>
    <mergeCell ref="J992:K992"/>
    <mergeCell ref="M992:N992"/>
    <mergeCell ref="A974:H974"/>
    <mergeCell ref="Q974:Y974"/>
    <mergeCell ref="A977:Y977"/>
    <mergeCell ref="A978:Y978"/>
    <mergeCell ref="A979:A980"/>
    <mergeCell ref="B979:B980"/>
    <mergeCell ref="C979:D980"/>
    <mergeCell ref="E979:E980"/>
    <mergeCell ref="S832:T834"/>
    <mergeCell ref="E833:F833"/>
    <mergeCell ref="G833:H833"/>
    <mergeCell ref="J833:K833"/>
    <mergeCell ref="M833:N833"/>
    <mergeCell ref="E834:F834"/>
    <mergeCell ref="G834:H834"/>
    <mergeCell ref="J834:K834"/>
    <mergeCell ref="M834:N834"/>
    <mergeCell ref="E838:F838"/>
    <mergeCell ref="G838:H838"/>
    <mergeCell ref="J838:K838"/>
    <mergeCell ref="M838:N838"/>
    <mergeCell ref="O838:Q838"/>
    <mergeCell ref="S838:T838"/>
    <mergeCell ref="G839:H839"/>
    <mergeCell ref="J839:K839"/>
    <mergeCell ref="M839:N839"/>
    <mergeCell ref="O839:Q839"/>
    <mergeCell ref="S839:T839"/>
    <mergeCell ref="O835:Q835"/>
    <mergeCell ref="S835:T835"/>
    <mergeCell ref="G836:H836"/>
    <mergeCell ref="J836:K836"/>
    <mergeCell ref="M836:N836"/>
    <mergeCell ref="O836:Q836"/>
    <mergeCell ref="S836:T836"/>
    <mergeCell ref="E837:F837"/>
    <mergeCell ref="G837:H837"/>
    <mergeCell ref="J837:K837"/>
    <mergeCell ref="M837:N837"/>
    <mergeCell ref="O837:Q837"/>
    <mergeCell ref="X979:X980"/>
    <mergeCell ref="J980:L980"/>
    <mergeCell ref="M980:O980"/>
    <mergeCell ref="E989:H989"/>
    <mergeCell ref="I989:K989"/>
    <mergeCell ref="L989:N989"/>
    <mergeCell ref="O989:T989"/>
    <mergeCell ref="E990:F990"/>
    <mergeCell ref="G990:H990"/>
    <mergeCell ref="J990:K990"/>
    <mergeCell ref="M990:N990"/>
    <mergeCell ref="O990:Q990"/>
    <mergeCell ref="J1617:L1617"/>
    <mergeCell ref="M1617:O1617"/>
    <mergeCell ref="C1619:D1619"/>
    <mergeCell ref="A1615:Y1615"/>
    <mergeCell ref="A1616:A1617"/>
    <mergeCell ref="B1616:B1617"/>
    <mergeCell ref="C1616:D1617"/>
    <mergeCell ref="E1616:E1617"/>
    <mergeCell ref="F1616:F1617"/>
    <mergeCell ref="G1616:G1617"/>
    <mergeCell ref="H1616:I1616"/>
    <mergeCell ref="J1616:O1616"/>
    <mergeCell ref="P1616:Q1616"/>
    <mergeCell ref="A1279:B1279"/>
    <mergeCell ref="Y1286:Y1287"/>
    <mergeCell ref="K1287:M1287"/>
    <mergeCell ref="H1286:H1287"/>
    <mergeCell ref="I1286:J1286"/>
    <mergeCell ref="K1286:P1286"/>
    <mergeCell ref="Q1286:R1286"/>
    <mergeCell ref="S1286:T1286"/>
    <mergeCell ref="U1286:U1287"/>
    <mergeCell ref="C1280:Q1280"/>
    <mergeCell ref="R1280:S1280"/>
    <mergeCell ref="T1280:Y1280"/>
    <mergeCell ref="A1281:B1281"/>
    <mergeCell ref="C1281:Q1281"/>
    <mergeCell ref="A961:B961"/>
    <mergeCell ref="C961:Q961"/>
    <mergeCell ref="R961:S961"/>
    <mergeCell ref="T961:Y961"/>
    <mergeCell ref="A963:A964"/>
    <mergeCell ref="B963:C963"/>
    <mergeCell ref="D963:D964"/>
    <mergeCell ref="E963:E964"/>
    <mergeCell ref="F963:F964"/>
    <mergeCell ref="G963:G964"/>
    <mergeCell ref="H963:H964"/>
    <mergeCell ref="I963:J963"/>
    <mergeCell ref="K963:P963"/>
    <mergeCell ref="Q963:R963"/>
    <mergeCell ref="S963:T963"/>
    <mergeCell ref="U963:U964"/>
    <mergeCell ref="Y963:Y964"/>
    <mergeCell ref="K964:M964"/>
    <mergeCell ref="R1281:S1281"/>
    <mergeCell ref="T1281:Y1281"/>
    <mergeCell ref="A1202:B1202"/>
    <mergeCell ref="C1202:Q1202"/>
    <mergeCell ref="R1202:S1202"/>
    <mergeCell ref="T1202:Y1202"/>
    <mergeCell ref="C1005:D1005"/>
    <mergeCell ref="E519:F519"/>
    <mergeCell ref="G519:H519"/>
    <mergeCell ref="J519:K519"/>
    <mergeCell ref="M519:N519"/>
    <mergeCell ref="O519:Q519"/>
    <mergeCell ref="S519:T519"/>
    <mergeCell ref="E520:F520"/>
    <mergeCell ref="G520:H520"/>
    <mergeCell ref="J520:K520"/>
    <mergeCell ref="M520:N520"/>
    <mergeCell ref="S520:T520"/>
    <mergeCell ref="A956:B956"/>
    <mergeCell ref="C956:Q956"/>
    <mergeCell ref="R956:Y956"/>
    <mergeCell ref="A957:B957"/>
    <mergeCell ref="C957:Q957"/>
    <mergeCell ref="R957:S957"/>
    <mergeCell ref="T957:Y957"/>
    <mergeCell ref="M830:N830"/>
    <mergeCell ref="O830:Q831"/>
    <mergeCell ref="R830:R831"/>
    <mergeCell ref="S830:T831"/>
    <mergeCell ref="E831:F831"/>
    <mergeCell ref="G831:H831"/>
    <mergeCell ref="J831:K831"/>
    <mergeCell ref="M831:N831"/>
    <mergeCell ref="E832:F832"/>
    <mergeCell ref="G832:H832"/>
    <mergeCell ref="J832:K832"/>
    <mergeCell ref="M832:N832"/>
    <mergeCell ref="O832:Q834"/>
    <mergeCell ref="R832:R834"/>
    <mergeCell ref="E516:F516"/>
    <mergeCell ref="G516:H516"/>
    <mergeCell ref="J516:K516"/>
    <mergeCell ref="M516:N516"/>
    <mergeCell ref="O516:Q516"/>
    <mergeCell ref="S516:T516"/>
    <mergeCell ref="E517:F517"/>
    <mergeCell ref="G517:H517"/>
    <mergeCell ref="J517:K517"/>
    <mergeCell ref="M517:N517"/>
    <mergeCell ref="O517:Q517"/>
    <mergeCell ref="S517:T517"/>
    <mergeCell ref="E518:F518"/>
    <mergeCell ref="G518:H518"/>
    <mergeCell ref="J518:K518"/>
    <mergeCell ref="M518:N518"/>
    <mergeCell ref="O518:Q518"/>
    <mergeCell ref="S518:T518"/>
    <mergeCell ref="E512:F512"/>
    <mergeCell ref="G512:H512"/>
    <mergeCell ref="J512:K512"/>
    <mergeCell ref="M512:N512"/>
    <mergeCell ref="O512:Q514"/>
    <mergeCell ref="R512:R514"/>
    <mergeCell ref="S512:T514"/>
    <mergeCell ref="E513:F513"/>
    <mergeCell ref="G513:H513"/>
    <mergeCell ref="J513:K513"/>
    <mergeCell ref="M513:N513"/>
    <mergeCell ref="E514:F514"/>
    <mergeCell ref="G514:H514"/>
    <mergeCell ref="J514:K514"/>
    <mergeCell ref="M514:N514"/>
    <mergeCell ref="E515:F515"/>
    <mergeCell ref="G515:H515"/>
    <mergeCell ref="J515:K515"/>
    <mergeCell ref="M515:N515"/>
    <mergeCell ref="O515:Q515"/>
    <mergeCell ref="S515:T515"/>
    <mergeCell ref="C501:D501"/>
    <mergeCell ref="C502:D502"/>
    <mergeCell ref="C503:D503"/>
    <mergeCell ref="A504:D504"/>
    <mergeCell ref="D507:T507"/>
    <mergeCell ref="D508:D509"/>
    <mergeCell ref="E508:H508"/>
    <mergeCell ref="I508:K508"/>
    <mergeCell ref="L508:N508"/>
    <mergeCell ref="O508:T508"/>
    <mergeCell ref="E509:F509"/>
    <mergeCell ref="G509:H509"/>
    <mergeCell ref="J509:K509"/>
    <mergeCell ref="M509:N509"/>
    <mergeCell ref="O509:Q509"/>
    <mergeCell ref="S509:T509"/>
    <mergeCell ref="E510:F510"/>
    <mergeCell ref="G510:H510"/>
    <mergeCell ref="J510:K510"/>
    <mergeCell ref="M510:N510"/>
    <mergeCell ref="O510:Q511"/>
    <mergeCell ref="R510:R511"/>
    <mergeCell ref="S510:T511"/>
    <mergeCell ref="E511:F511"/>
    <mergeCell ref="G511:H511"/>
    <mergeCell ref="J511:K511"/>
    <mergeCell ref="M511:N511"/>
    <mergeCell ref="A493:H493"/>
    <mergeCell ref="Q493:Y493"/>
    <mergeCell ref="A496:Y496"/>
    <mergeCell ref="A497:Y497"/>
    <mergeCell ref="A498:A499"/>
    <mergeCell ref="B498:B499"/>
    <mergeCell ref="C498:D499"/>
    <mergeCell ref="E498:E499"/>
    <mergeCell ref="F498:F499"/>
    <mergeCell ref="G498:G499"/>
    <mergeCell ref="H498:I498"/>
    <mergeCell ref="J498:O498"/>
    <mergeCell ref="P498:Q498"/>
    <mergeCell ref="R498:S498"/>
    <mergeCell ref="T498:T499"/>
    <mergeCell ref="X498:X499"/>
    <mergeCell ref="J499:L499"/>
    <mergeCell ref="M499:O499"/>
    <mergeCell ref="A477:B477"/>
    <mergeCell ref="C477:Q477"/>
    <mergeCell ref="R477:S477"/>
    <mergeCell ref="T477:Y477"/>
    <mergeCell ref="A478:B478"/>
    <mergeCell ref="C478:Q478"/>
    <mergeCell ref="R478:S478"/>
    <mergeCell ref="T478:Y478"/>
    <mergeCell ref="A479:B479"/>
    <mergeCell ref="C479:Q479"/>
    <mergeCell ref="T479:Y479"/>
    <mergeCell ref="A480:B480"/>
    <mergeCell ref="C480:Q480"/>
    <mergeCell ref="R480:S480"/>
    <mergeCell ref="T480:Y480"/>
    <mergeCell ref="A482:A483"/>
    <mergeCell ref="B482:C482"/>
    <mergeCell ref="D482:D483"/>
    <mergeCell ref="E482:E483"/>
    <mergeCell ref="F482:F483"/>
    <mergeCell ref="G482:G483"/>
    <mergeCell ref="H482:H483"/>
    <mergeCell ref="I482:J482"/>
    <mergeCell ref="K482:P482"/>
    <mergeCell ref="Q482:R482"/>
    <mergeCell ref="S482:T482"/>
    <mergeCell ref="U482:U483"/>
    <mergeCell ref="Y482:Y483"/>
    <mergeCell ref="K483:M483"/>
    <mergeCell ref="N483:P483"/>
    <mergeCell ref="A475:B475"/>
    <mergeCell ref="C475:Q475"/>
    <mergeCell ref="R475:Y475"/>
    <mergeCell ref="A476:B476"/>
    <mergeCell ref="C476:Q476"/>
    <mergeCell ref="R476:S476"/>
    <mergeCell ref="T476:Y476"/>
    <mergeCell ref="E279:F279"/>
    <mergeCell ref="G279:H279"/>
    <mergeCell ref="J279:K279"/>
    <mergeCell ref="M279:N279"/>
    <mergeCell ref="O279:Q279"/>
    <mergeCell ref="S279:T279"/>
    <mergeCell ref="E280:F280"/>
    <mergeCell ref="G280:H280"/>
    <mergeCell ref="J280:K280"/>
    <mergeCell ref="M280:N280"/>
    <mergeCell ref="S280:T280"/>
    <mergeCell ref="E358:F358"/>
    <mergeCell ref="G358:H358"/>
    <mergeCell ref="J358:K358"/>
    <mergeCell ref="M358:N358"/>
    <mergeCell ref="O358:Q358"/>
    <mergeCell ref="S358:T358"/>
    <mergeCell ref="E359:F359"/>
    <mergeCell ref="G359:H359"/>
    <mergeCell ref="J359:K359"/>
    <mergeCell ref="M359:N359"/>
    <mergeCell ref="O359:Q359"/>
    <mergeCell ref="S359:T359"/>
    <mergeCell ref="E360:F360"/>
    <mergeCell ref="G360:H360"/>
    <mergeCell ref="J195:K195"/>
    <mergeCell ref="M195:N195"/>
    <mergeCell ref="O195:Q195"/>
    <mergeCell ref="S195:T195"/>
    <mergeCell ref="E196:F196"/>
    <mergeCell ref="G196:H196"/>
    <mergeCell ref="J196:K196"/>
    <mergeCell ref="M196:N196"/>
    <mergeCell ref="O196:Q196"/>
    <mergeCell ref="S196:T196"/>
    <mergeCell ref="E197:F197"/>
    <mergeCell ref="G197:H197"/>
    <mergeCell ref="J197:K197"/>
    <mergeCell ref="M197:N197"/>
    <mergeCell ref="O197:Q197"/>
    <mergeCell ref="S197:T197"/>
    <mergeCell ref="E191:F191"/>
    <mergeCell ref="G191:H191"/>
    <mergeCell ref="J191:K191"/>
    <mergeCell ref="M191:N191"/>
    <mergeCell ref="O191:Q193"/>
    <mergeCell ref="R191:R193"/>
    <mergeCell ref="S191:T193"/>
    <mergeCell ref="E192:F192"/>
    <mergeCell ref="G192:H192"/>
    <mergeCell ref="J192:K192"/>
    <mergeCell ref="M192:N192"/>
    <mergeCell ref="E193:F193"/>
    <mergeCell ref="G193:H193"/>
    <mergeCell ref="J193:K193"/>
    <mergeCell ref="M193:N193"/>
    <mergeCell ref="E194:F194"/>
    <mergeCell ref="G194:H194"/>
    <mergeCell ref="J194:K194"/>
    <mergeCell ref="M194:N194"/>
    <mergeCell ref="O194:Q194"/>
    <mergeCell ref="S194:T194"/>
    <mergeCell ref="C181:D181"/>
    <mergeCell ref="C182:D182"/>
    <mergeCell ref="A183:D183"/>
    <mergeCell ref="D186:T186"/>
    <mergeCell ref="D187:D188"/>
    <mergeCell ref="E187:H187"/>
    <mergeCell ref="I187:K187"/>
    <mergeCell ref="L187:N187"/>
    <mergeCell ref="O187:T187"/>
    <mergeCell ref="E188:F188"/>
    <mergeCell ref="G188:H188"/>
    <mergeCell ref="J188:K188"/>
    <mergeCell ref="M188:N188"/>
    <mergeCell ref="O188:Q188"/>
    <mergeCell ref="S188:T188"/>
    <mergeCell ref="E189:F189"/>
    <mergeCell ref="G189:H189"/>
    <mergeCell ref="J189:K189"/>
    <mergeCell ref="M189:N189"/>
    <mergeCell ref="O189:Q190"/>
    <mergeCell ref="R189:R190"/>
    <mergeCell ref="S189:T190"/>
    <mergeCell ref="E190:F190"/>
    <mergeCell ref="G190:H190"/>
    <mergeCell ref="J190:K190"/>
    <mergeCell ref="M190:N190"/>
    <mergeCell ref="A173:H173"/>
    <mergeCell ref="Q173:Y173"/>
    <mergeCell ref="A176:Y176"/>
    <mergeCell ref="A177:Y177"/>
    <mergeCell ref="A178:A179"/>
    <mergeCell ref="B178:B179"/>
    <mergeCell ref="C178:D179"/>
    <mergeCell ref="E178:E179"/>
    <mergeCell ref="F178:F179"/>
    <mergeCell ref="G178:G179"/>
    <mergeCell ref="H178:I178"/>
    <mergeCell ref="J178:O178"/>
    <mergeCell ref="P178:Q178"/>
    <mergeCell ref="R178:S178"/>
    <mergeCell ref="T178:T179"/>
    <mergeCell ref="X178:X179"/>
    <mergeCell ref="J179:L179"/>
    <mergeCell ref="M179:O179"/>
    <mergeCell ref="A157:B157"/>
    <mergeCell ref="C157:Q157"/>
    <mergeCell ref="R157:S157"/>
    <mergeCell ref="T157:Y157"/>
    <mergeCell ref="A158:B158"/>
    <mergeCell ref="C158:Q158"/>
    <mergeCell ref="R158:S158"/>
    <mergeCell ref="T158:Y158"/>
    <mergeCell ref="A159:B159"/>
    <mergeCell ref="C159:Q159"/>
    <mergeCell ref="T159:Y159"/>
    <mergeCell ref="A160:B160"/>
    <mergeCell ref="C160:Q160"/>
    <mergeCell ref="R160:S160"/>
    <mergeCell ref="T160:Y160"/>
    <mergeCell ref="A162:A163"/>
    <mergeCell ref="B162:C162"/>
    <mergeCell ref="D162:D163"/>
    <mergeCell ref="E162:E163"/>
    <mergeCell ref="F162:F163"/>
    <mergeCell ref="G162:G163"/>
    <mergeCell ref="H162:H163"/>
    <mergeCell ref="I162:J162"/>
    <mergeCell ref="K162:P162"/>
    <mergeCell ref="Q162:R162"/>
    <mergeCell ref="S162:T162"/>
    <mergeCell ref="U162:U163"/>
    <mergeCell ref="Y162:Y163"/>
    <mergeCell ref="K163:M163"/>
    <mergeCell ref="N163:P163"/>
    <mergeCell ref="E123:F123"/>
    <mergeCell ref="G123:H123"/>
    <mergeCell ref="J123:K123"/>
    <mergeCell ref="M123:N123"/>
    <mergeCell ref="O123:Q123"/>
    <mergeCell ref="S123:T123"/>
    <mergeCell ref="E124:F124"/>
    <mergeCell ref="G124:H124"/>
    <mergeCell ref="J124:K124"/>
    <mergeCell ref="M124:N124"/>
    <mergeCell ref="S124:T124"/>
    <mergeCell ref="A155:B155"/>
    <mergeCell ref="C155:Q155"/>
    <mergeCell ref="R155:Y155"/>
    <mergeCell ref="A156:B156"/>
    <mergeCell ref="C156:Q156"/>
    <mergeCell ref="R156:S156"/>
    <mergeCell ref="T156:Y156"/>
    <mergeCell ref="O131:R131"/>
    <mergeCell ref="U131:Y131"/>
    <mergeCell ref="I131:L131"/>
    <mergeCell ref="C130:D130"/>
    <mergeCell ref="C131:D131"/>
    <mergeCell ref="C128:D128"/>
    <mergeCell ref="O130:R130"/>
    <mergeCell ref="O128:R128"/>
    <mergeCell ref="U128:Y128"/>
    <mergeCell ref="U130:Y130"/>
    <mergeCell ref="I130:L130"/>
    <mergeCell ref="I128:L128"/>
    <mergeCell ref="A148:Y148"/>
    <mergeCell ref="A150:Y150"/>
    <mergeCell ref="E120:F120"/>
    <mergeCell ref="G120:H120"/>
    <mergeCell ref="J120:K120"/>
    <mergeCell ref="M120:N120"/>
    <mergeCell ref="O120:Q120"/>
    <mergeCell ref="S120:T120"/>
    <mergeCell ref="E121:F121"/>
    <mergeCell ref="G121:H121"/>
    <mergeCell ref="J121:K121"/>
    <mergeCell ref="M121:N121"/>
    <mergeCell ref="O121:Q121"/>
    <mergeCell ref="S121:T121"/>
    <mergeCell ref="E122:F122"/>
    <mergeCell ref="G122:H122"/>
    <mergeCell ref="J122:K122"/>
    <mergeCell ref="M122:N122"/>
    <mergeCell ref="O122:Q122"/>
    <mergeCell ref="S122:T122"/>
    <mergeCell ref="E116:F116"/>
    <mergeCell ref="G116:H116"/>
    <mergeCell ref="J116:K116"/>
    <mergeCell ref="M116:N116"/>
    <mergeCell ref="O116:Q118"/>
    <mergeCell ref="R116:R118"/>
    <mergeCell ref="S116:T118"/>
    <mergeCell ref="E117:F117"/>
    <mergeCell ref="G117:H117"/>
    <mergeCell ref="J117:K117"/>
    <mergeCell ref="M117:N117"/>
    <mergeCell ref="E118:F118"/>
    <mergeCell ref="G118:H118"/>
    <mergeCell ref="J118:K118"/>
    <mergeCell ref="M118:N118"/>
    <mergeCell ref="E119:F119"/>
    <mergeCell ref="G119:H119"/>
    <mergeCell ref="J119:K119"/>
    <mergeCell ref="M119:N119"/>
    <mergeCell ref="O119:Q119"/>
    <mergeCell ref="S119:T119"/>
    <mergeCell ref="C105:D105"/>
    <mergeCell ref="C106:D106"/>
    <mergeCell ref="C107:D107"/>
    <mergeCell ref="A108:D108"/>
    <mergeCell ref="D111:T111"/>
    <mergeCell ref="D112:D113"/>
    <mergeCell ref="E112:H112"/>
    <mergeCell ref="I112:K112"/>
    <mergeCell ref="L112:N112"/>
    <mergeCell ref="O112:T112"/>
    <mergeCell ref="E113:F113"/>
    <mergeCell ref="G113:H113"/>
    <mergeCell ref="J113:K113"/>
    <mergeCell ref="M113:N113"/>
    <mergeCell ref="O113:Q113"/>
    <mergeCell ref="S113:T113"/>
    <mergeCell ref="E114:F114"/>
    <mergeCell ref="G114:H114"/>
    <mergeCell ref="J114:K114"/>
    <mergeCell ref="M114:N114"/>
    <mergeCell ref="O114:Q115"/>
    <mergeCell ref="R114:R115"/>
    <mergeCell ref="S114:T115"/>
    <mergeCell ref="E115:F115"/>
    <mergeCell ref="G115:H115"/>
    <mergeCell ref="J115:K115"/>
    <mergeCell ref="M115:N115"/>
    <mergeCell ref="A97:H97"/>
    <mergeCell ref="Q97:Y97"/>
    <mergeCell ref="A100:Y100"/>
    <mergeCell ref="A101:Y101"/>
    <mergeCell ref="A102:A103"/>
    <mergeCell ref="B102:B103"/>
    <mergeCell ref="C102:D103"/>
    <mergeCell ref="E102:E103"/>
    <mergeCell ref="F102:F103"/>
    <mergeCell ref="G102:G103"/>
    <mergeCell ref="H102:I102"/>
    <mergeCell ref="J102:O102"/>
    <mergeCell ref="P102:Q102"/>
    <mergeCell ref="R102:S102"/>
    <mergeCell ref="T102:T103"/>
    <mergeCell ref="X102:X103"/>
    <mergeCell ref="J103:L103"/>
    <mergeCell ref="M103:O103"/>
    <mergeCell ref="C84:Q84"/>
    <mergeCell ref="R84:S84"/>
    <mergeCell ref="T84:Y84"/>
    <mergeCell ref="A86:A87"/>
    <mergeCell ref="B86:C86"/>
    <mergeCell ref="D86:D87"/>
    <mergeCell ref="E86:E87"/>
    <mergeCell ref="F86:F87"/>
    <mergeCell ref="G86:G87"/>
    <mergeCell ref="H86:H87"/>
    <mergeCell ref="I86:J86"/>
    <mergeCell ref="K86:P86"/>
    <mergeCell ref="Q86:R86"/>
    <mergeCell ref="S86:T86"/>
    <mergeCell ref="U86:U87"/>
    <mergeCell ref="Y86:Y87"/>
    <mergeCell ref="K87:M87"/>
    <mergeCell ref="N87:P87"/>
    <mergeCell ref="A84:B84"/>
    <mergeCell ref="A79:B79"/>
    <mergeCell ref="C79:Q79"/>
    <mergeCell ref="R79:Y79"/>
    <mergeCell ref="A80:B80"/>
    <mergeCell ref="C80:Q80"/>
    <mergeCell ref="R80:S80"/>
    <mergeCell ref="T80:Y80"/>
    <mergeCell ref="A81:B81"/>
    <mergeCell ref="C81:Q81"/>
    <mergeCell ref="R81:S81"/>
    <mergeCell ref="T81:Y81"/>
    <mergeCell ref="A82:B82"/>
    <mergeCell ref="C82:Q82"/>
    <mergeCell ref="R82:S82"/>
    <mergeCell ref="T82:Y82"/>
    <mergeCell ref="A83:B83"/>
    <mergeCell ref="C83:Q83"/>
    <mergeCell ref="T83:Y83"/>
    <mergeCell ref="M276:N276"/>
    <mergeCell ref="O276:Q276"/>
    <mergeCell ref="S276:T276"/>
    <mergeCell ref="E277:F277"/>
    <mergeCell ref="G277:H277"/>
    <mergeCell ref="J277:K277"/>
    <mergeCell ref="M277:N277"/>
    <mergeCell ref="O277:Q277"/>
    <mergeCell ref="S277:T277"/>
    <mergeCell ref="E278:F278"/>
    <mergeCell ref="G278:H278"/>
    <mergeCell ref="J278:K278"/>
    <mergeCell ref="M278:N278"/>
    <mergeCell ref="O278:Q278"/>
    <mergeCell ref="S278:T278"/>
    <mergeCell ref="E272:F272"/>
    <mergeCell ref="G272:H272"/>
    <mergeCell ref="J272:K272"/>
    <mergeCell ref="M272:N272"/>
    <mergeCell ref="O272:Q274"/>
    <mergeCell ref="R272:R274"/>
    <mergeCell ref="S272:T274"/>
    <mergeCell ref="E273:F273"/>
    <mergeCell ref="G273:H273"/>
    <mergeCell ref="J273:K273"/>
    <mergeCell ref="M273:N273"/>
    <mergeCell ref="E274:F274"/>
    <mergeCell ref="G274:H274"/>
    <mergeCell ref="J274:K274"/>
    <mergeCell ref="M274:N274"/>
    <mergeCell ref="E275:F275"/>
    <mergeCell ref="G275:H275"/>
    <mergeCell ref="J275:K275"/>
    <mergeCell ref="M275:N275"/>
    <mergeCell ref="O275:Q275"/>
    <mergeCell ref="S275:T275"/>
    <mergeCell ref="C261:D261"/>
    <mergeCell ref="C262:D262"/>
    <mergeCell ref="C263:D263"/>
    <mergeCell ref="A264:D264"/>
    <mergeCell ref="D267:T267"/>
    <mergeCell ref="D268:D269"/>
    <mergeCell ref="E268:H268"/>
    <mergeCell ref="I268:K268"/>
    <mergeCell ref="L268:N268"/>
    <mergeCell ref="O268:T268"/>
    <mergeCell ref="E269:F269"/>
    <mergeCell ref="G269:H269"/>
    <mergeCell ref="J269:K269"/>
    <mergeCell ref="M269:N269"/>
    <mergeCell ref="O269:Q269"/>
    <mergeCell ref="S269:T269"/>
    <mergeCell ref="E270:F270"/>
    <mergeCell ref="G270:H270"/>
    <mergeCell ref="J270:K270"/>
    <mergeCell ref="M270:N270"/>
    <mergeCell ref="O270:Q271"/>
    <mergeCell ref="R270:R271"/>
    <mergeCell ref="S270:T271"/>
    <mergeCell ref="E271:F271"/>
    <mergeCell ref="G271:H271"/>
    <mergeCell ref="J271:K271"/>
    <mergeCell ref="M271:N271"/>
    <mergeCell ref="A253:H253"/>
    <mergeCell ref="Q253:Y253"/>
    <mergeCell ref="A256:Y256"/>
    <mergeCell ref="A257:Y257"/>
    <mergeCell ref="A258:A259"/>
    <mergeCell ref="B258:B259"/>
    <mergeCell ref="C258:D259"/>
    <mergeCell ref="E258:E259"/>
    <mergeCell ref="F258:F259"/>
    <mergeCell ref="G258:G259"/>
    <mergeCell ref="H258:I258"/>
    <mergeCell ref="J258:O258"/>
    <mergeCell ref="P258:Q258"/>
    <mergeCell ref="R258:S258"/>
    <mergeCell ref="T258:T259"/>
    <mergeCell ref="X258:X259"/>
    <mergeCell ref="J259:L259"/>
    <mergeCell ref="M259:O259"/>
    <mergeCell ref="A238:B238"/>
    <mergeCell ref="C238:Q238"/>
    <mergeCell ref="R238:S238"/>
    <mergeCell ref="T238:Y238"/>
    <mergeCell ref="A239:B239"/>
    <mergeCell ref="C239:Q239"/>
    <mergeCell ref="T239:Y239"/>
    <mergeCell ref="A240:B240"/>
    <mergeCell ref="C240:Q240"/>
    <mergeCell ref="R240:S240"/>
    <mergeCell ref="T240:Y240"/>
    <mergeCell ref="A242:A243"/>
    <mergeCell ref="B242:C242"/>
    <mergeCell ref="D242:D243"/>
    <mergeCell ref="E242:E243"/>
    <mergeCell ref="F242:F243"/>
    <mergeCell ref="G242:G243"/>
    <mergeCell ref="H242:H243"/>
    <mergeCell ref="I242:J242"/>
    <mergeCell ref="K242:P242"/>
    <mergeCell ref="Q242:R242"/>
    <mergeCell ref="S242:T242"/>
    <mergeCell ref="U242:U243"/>
    <mergeCell ref="Y242:Y243"/>
    <mergeCell ref="K243:M243"/>
    <mergeCell ref="N243:P243"/>
    <mergeCell ref="J360:K360"/>
    <mergeCell ref="M360:N360"/>
    <mergeCell ref="S360:T360"/>
    <mergeCell ref="E355:F355"/>
    <mergeCell ref="G355:H355"/>
    <mergeCell ref="J355:K355"/>
    <mergeCell ref="M355:N355"/>
    <mergeCell ref="O355:Q355"/>
    <mergeCell ref="S355:T355"/>
    <mergeCell ref="E356:F356"/>
    <mergeCell ref="G356:H356"/>
    <mergeCell ref="J356:K356"/>
    <mergeCell ref="M356:N356"/>
    <mergeCell ref="O356:Q356"/>
    <mergeCell ref="S356:T356"/>
    <mergeCell ref="E357:F357"/>
    <mergeCell ref="G357:H357"/>
    <mergeCell ref="J357:K357"/>
    <mergeCell ref="M357:N357"/>
    <mergeCell ref="O357:Q357"/>
    <mergeCell ref="S357:T357"/>
    <mergeCell ref="E350:F350"/>
    <mergeCell ref="G350:H350"/>
    <mergeCell ref="J350:K350"/>
    <mergeCell ref="M350:N350"/>
    <mergeCell ref="O350:Q351"/>
    <mergeCell ref="R350:R351"/>
    <mergeCell ref="S350:T351"/>
    <mergeCell ref="E351:F351"/>
    <mergeCell ref="G351:H351"/>
    <mergeCell ref="J351:K351"/>
    <mergeCell ref="M351:N351"/>
    <mergeCell ref="E352:F352"/>
    <mergeCell ref="G352:H352"/>
    <mergeCell ref="J352:K352"/>
    <mergeCell ref="M352:N352"/>
    <mergeCell ref="O352:Q354"/>
    <mergeCell ref="R352:R354"/>
    <mergeCell ref="S352:T354"/>
    <mergeCell ref="E353:F353"/>
    <mergeCell ref="G353:H353"/>
    <mergeCell ref="J353:K353"/>
    <mergeCell ref="M353:N353"/>
    <mergeCell ref="E354:F354"/>
    <mergeCell ref="G354:H354"/>
    <mergeCell ref="J354:K354"/>
    <mergeCell ref="M354:N354"/>
    <mergeCell ref="P338:Q338"/>
    <mergeCell ref="R338:S338"/>
    <mergeCell ref="T338:T339"/>
    <mergeCell ref="X338:X339"/>
    <mergeCell ref="J339:L339"/>
    <mergeCell ref="M339:O339"/>
    <mergeCell ref="C341:D341"/>
    <mergeCell ref="C342:D342"/>
    <mergeCell ref="C343:D343"/>
    <mergeCell ref="A344:D344"/>
    <mergeCell ref="D347:T347"/>
    <mergeCell ref="D348:D349"/>
    <mergeCell ref="E348:H348"/>
    <mergeCell ref="I348:K348"/>
    <mergeCell ref="L348:N348"/>
    <mergeCell ref="O348:T348"/>
    <mergeCell ref="E349:F349"/>
    <mergeCell ref="G349:H349"/>
    <mergeCell ref="J349:K349"/>
    <mergeCell ref="M349:N349"/>
    <mergeCell ref="O349:Q349"/>
    <mergeCell ref="S349:T349"/>
    <mergeCell ref="A322:A323"/>
    <mergeCell ref="B322:C322"/>
    <mergeCell ref="D322:D323"/>
    <mergeCell ref="E322:E323"/>
    <mergeCell ref="F322:F323"/>
    <mergeCell ref="G322:G323"/>
    <mergeCell ref="H322:H323"/>
    <mergeCell ref="I322:J322"/>
    <mergeCell ref="K322:P322"/>
    <mergeCell ref="Q322:R322"/>
    <mergeCell ref="S322:T322"/>
    <mergeCell ref="U322:U323"/>
    <mergeCell ref="Y322:Y323"/>
    <mergeCell ref="K323:M323"/>
    <mergeCell ref="N323:P323"/>
    <mergeCell ref="A333:H333"/>
    <mergeCell ref="Q333:Y333"/>
    <mergeCell ref="A316:B316"/>
    <mergeCell ref="C316:Q316"/>
    <mergeCell ref="R316:S316"/>
    <mergeCell ref="T316:Y316"/>
    <mergeCell ref="A317:B317"/>
    <mergeCell ref="C317:Q317"/>
    <mergeCell ref="R317:S317"/>
    <mergeCell ref="T317:Y317"/>
    <mergeCell ref="A318:B318"/>
    <mergeCell ref="C318:Q318"/>
    <mergeCell ref="R318:S318"/>
    <mergeCell ref="T318:Y318"/>
    <mergeCell ref="A319:B319"/>
    <mergeCell ref="C319:Q319"/>
    <mergeCell ref="T319:Y319"/>
    <mergeCell ref="A320:B320"/>
    <mergeCell ref="C320:Q320"/>
    <mergeCell ref="R320:S320"/>
    <mergeCell ref="T320:Y320"/>
    <mergeCell ref="E2105:F2105"/>
    <mergeCell ref="G2105:H2105"/>
    <mergeCell ref="J2105:K2105"/>
    <mergeCell ref="M2105:N2105"/>
    <mergeCell ref="O2105:Q2107"/>
    <mergeCell ref="R2105:R2107"/>
    <mergeCell ref="S2105:T2107"/>
    <mergeCell ref="E2106:F2106"/>
    <mergeCell ref="G2106:H2106"/>
    <mergeCell ref="J2106:K2106"/>
    <mergeCell ref="M2106:N2106"/>
    <mergeCell ref="E2107:F2107"/>
    <mergeCell ref="G2107:H2107"/>
    <mergeCell ref="J995:K995"/>
    <mergeCell ref="M995:N995"/>
    <mergeCell ref="E996:F996"/>
    <mergeCell ref="G996:H996"/>
    <mergeCell ref="J996:K996"/>
    <mergeCell ref="M996:N996"/>
    <mergeCell ref="O996:Q996"/>
    <mergeCell ref="S996:T996"/>
    <mergeCell ref="E997:F997"/>
    <mergeCell ref="G997:H997"/>
    <mergeCell ref="J997:K997"/>
    <mergeCell ref="M997:N997"/>
    <mergeCell ref="O997:Q997"/>
    <mergeCell ref="S997:T997"/>
    <mergeCell ref="E998:F998"/>
    <mergeCell ref="G998:H998"/>
    <mergeCell ref="J998:K998"/>
    <mergeCell ref="M998:N998"/>
    <mergeCell ref="O998:Q998"/>
    <mergeCell ref="G2113:H2113"/>
    <mergeCell ref="J2113:K2113"/>
    <mergeCell ref="M2113:N2113"/>
    <mergeCell ref="S2113:T2113"/>
    <mergeCell ref="E2109:F2109"/>
    <mergeCell ref="G2109:H2109"/>
    <mergeCell ref="J2109:K2109"/>
    <mergeCell ref="M2109:N2109"/>
    <mergeCell ref="O2109:Q2109"/>
    <mergeCell ref="S2109:T2109"/>
    <mergeCell ref="E2110:F2110"/>
    <mergeCell ref="G2110:H2110"/>
    <mergeCell ref="J2110:K2110"/>
    <mergeCell ref="M2110:N2110"/>
    <mergeCell ref="O2110:Q2110"/>
    <mergeCell ref="S2110:T2110"/>
    <mergeCell ref="E2111:F2111"/>
    <mergeCell ref="G2111:H2111"/>
    <mergeCell ref="J2111:K2111"/>
    <mergeCell ref="M2111:N2111"/>
    <mergeCell ref="O2111:Q2111"/>
    <mergeCell ref="S2111:T2111"/>
    <mergeCell ref="E2112:F2112"/>
    <mergeCell ref="G2112:H2112"/>
    <mergeCell ref="J2112:K2112"/>
    <mergeCell ref="M2112:N2112"/>
    <mergeCell ref="O2112:Q2112"/>
    <mergeCell ref="S2112:T2112"/>
    <mergeCell ref="E2113:F2113"/>
    <mergeCell ref="J2107:K2107"/>
    <mergeCell ref="M2107:N2107"/>
    <mergeCell ref="E2108:F2108"/>
    <mergeCell ref="G2108:H2108"/>
    <mergeCell ref="J2108:K2108"/>
    <mergeCell ref="M2108:N2108"/>
    <mergeCell ref="O2108:Q2108"/>
    <mergeCell ref="S2108:T2108"/>
    <mergeCell ref="C2094:D2094"/>
    <mergeCell ref="C2095:D2095"/>
    <mergeCell ref="C2096:D2096"/>
    <mergeCell ref="A2097:D2097"/>
    <mergeCell ref="D2100:T2100"/>
    <mergeCell ref="D2101:D2102"/>
    <mergeCell ref="E2101:H2101"/>
    <mergeCell ref="I2101:K2101"/>
    <mergeCell ref="L2101:N2101"/>
    <mergeCell ref="O2101:T2101"/>
    <mergeCell ref="E2102:F2102"/>
    <mergeCell ref="G2102:H2102"/>
    <mergeCell ref="J2102:K2102"/>
    <mergeCell ref="M2102:N2102"/>
    <mergeCell ref="O2102:Q2102"/>
    <mergeCell ref="S2102:T2102"/>
    <mergeCell ref="E2103:F2103"/>
    <mergeCell ref="G2103:H2103"/>
    <mergeCell ref="J2103:K2103"/>
    <mergeCell ref="M2103:N2103"/>
    <mergeCell ref="O2103:Q2104"/>
    <mergeCell ref="R2103:R2104"/>
    <mergeCell ref="S2103:T2104"/>
    <mergeCell ref="E2104:F2104"/>
    <mergeCell ref="G2104:H2104"/>
    <mergeCell ref="J2104:K2104"/>
    <mergeCell ref="M2104:N2104"/>
    <mergeCell ref="A2086:H2086"/>
    <mergeCell ref="Q2086:Y2086"/>
    <mergeCell ref="A2089:Y2089"/>
    <mergeCell ref="A2090:Y2090"/>
    <mergeCell ref="A2091:A2092"/>
    <mergeCell ref="B2091:B2092"/>
    <mergeCell ref="C2091:D2092"/>
    <mergeCell ref="E2091:E2092"/>
    <mergeCell ref="F2091:F2092"/>
    <mergeCell ref="G2091:G2092"/>
    <mergeCell ref="H2091:I2091"/>
    <mergeCell ref="J2091:O2091"/>
    <mergeCell ref="P2091:Q2091"/>
    <mergeCell ref="R2091:S2091"/>
    <mergeCell ref="T2091:T2092"/>
    <mergeCell ref="X2091:X2092"/>
    <mergeCell ref="J2092:L2092"/>
    <mergeCell ref="M2092:O2092"/>
    <mergeCell ref="A2070:B2070"/>
    <mergeCell ref="C2070:Q2070"/>
    <mergeCell ref="R2070:S2070"/>
    <mergeCell ref="T2070:Y2070"/>
    <mergeCell ref="A2071:B2071"/>
    <mergeCell ref="C2071:Q2071"/>
    <mergeCell ref="R2071:S2071"/>
    <mergeCell ref="T2071:Y2071"/>
    <mergeCell ref="A2072:B2072"/>
    <mergeCell ref="C2072:Q2072"/>
    <mergeCell ref="T2072:Y2072"/>
    <mergeCell ref="A2073:B2073"/>
    <mergeCell ref="C2073:Q2073"/>
    <mergeCell ref="R2073:S2073"/>
    <mergeCell ref="T2073:Y2073"/>
    <mergeCell ref="A2075:A2076"/>
    <mergeCell ref="B2075:C2075"/>
    <mergeCell ref="D2075:D2076"/>
    <mergeCell ref="E2075:E2076"/>
    <mergeCell ref="F2075:F2076"/>
    <mergeCell ref="G2075:G2076"/>
    <mergeCell ref="H2075:H2076"/>
    <mergeCell ref="I2075:J2075"/>
    <mergeCell ref="K2075:P2075"/>
    <mergeCell ref="Q2075:R2075"/>
    <mergeCell ref="S2075:T2075"/>
    <mergeCell ref="U2075:U2076"/>
    <mergeCell ref="Y2075:Y2076"/>
    <mergeCell ref="K2076:M2076"/>
    <mergeCell ref="N2076:P2076"/>
    <mergeCell ref="A2068:B2068"/>
    <mergeCell ref="C2068:Q2068"/>
    <mergeCell ref="R2068:Y2068"/>
    <mergeCell ref="A2069:B2069"/>
    <mergeCell ref="C2069:Q2069"/>
    <mergeCell ref="R2069:S2069"/>
    <mergeCell ref="T2069:Y2069"/>
    <mergeCell ref="C924:D924"/>
    <mergeCell ref="I924:L924"/>
    <mergeCell ref="O924:R924"/>
    <mergeCell ref="U924:Y924"/>
    <mergeCell ref="C926:D926"/>
    <mergeCell ref="I926:L926"/>
    <mergeCell ref="O926:R926"/>
    <mergeCell ref="U926:Y926"/>
    <mergeCell ref="C927:D927"/>
    <mergeCell ref="I927:L927"/>
    <mergeCell ref="O927:R927"/>
    <mergeCell ref="U927:Y927"/>
    <mergeCell ref="G995:H995"/>
    <mergeCell ref="T960:Y960"/>
    <mergeCell ref="Y1600:Y1601"/>
    <mergeCell ref="K1601:M1601"/>
    <mergeCell ref="N1601:P1601"/>
    <mergeCell ref="A1611:H1611"/>
    <mergeCell ref="Q1611:Y1611"/>
    <mergeCell ref="A1614:Y1614"/>
    <mergeCell ref="H1600:H1601"/>
    <mergeCell ref="I1600:J1600"/>
    <mergeCell ref="K1600:P1600"/>
    <mergeCell ref="Q1600:R1600"/>
    <mergeCell ref="S1600:T1600"/>
    <mergeCell ref="S917:T917"/>
    <mergeCell ref="E918:F918"/>
    <mergeCell ref="G918:H918"/>
    <mergeCell ref="J918:K918"/>
    <mergeCell ref="M918:N918"/>
    <mergeCell ref="O918:Q918"/>
    <mergeCell ref="S918:T918"/>
    <mergeCell ref="E912:F912"/>
    <mergeCell ref="G912:H912"/>
    <mergeCell ref="J912:K912"/>
    <mergeCell ref="M912:N912"/>
    <mergeCell ref="O912:Q914"/>
    <mergeCell ref="R912:R914"/>
    <mergeCell ref="S912:T914"/>
    <mergeCell ref="E913:F913"/>
    <mergeCell ref="G913:H913"/>
    <mergeCell ref="J913:K913"/>
    <mergeCell ref="M913:N913"/>
    <mergeCell ref="E914:F914"/>
    <mergeCell ref="G914:H914"/>
    <mergeCell ref="J914:K914"/>
    <mergeCell ref="M914:N914"/>
    <mergeCell ref="E915:F915"/>
    <mergeCell ref="G915:H915"/>
    <mergeCell ref="J915:K915"/>
    <mergeCell ref="M915:N915"/>
    <mergeCell ref="O915:Q915"/>
    <mergeCell ref="S915:T915"/>
    <mergeCell ref="C902:D902"/>
    <mergeCell ref="C903:D903"/>
    <mergeCell ref="A904:D904"/>
    <mergeCell ref="D907:T907"/>
    <mergeCell ref="D908:D909"/>
    <mergeCell ref="E908:H908"/>
    <mergeCell ref="I908:K908"/>
    <mergeCell ref="L908:N908"/>
    <mergeCell ref="O908:T908"/>
    <mergeCell ref="E909:F909"/>
    <mergeCell ref="G909:H909"/>
    <mergeCell ref="J909:K909"/>
    <mergeCell ref="M909:N909"/>
    <mergeCell ref="O909:Q909"/>
    <mergeCell ref="S909:T909"/>
    <mergeCell ref="E910:F910"/>
    <mergeCell ref="G910:H910"/>
    <mergeCell ref="J910:K910"/>
    <mergeCell ref="M910:N910"/>
    <mergeCell ref="O910:Q911"/>
    <mergeCell ref="R910:R911"/>
    <mergeCell ref="S910:T911"/>
    <mergeCell ref="E911:F911"/>
    <mergeCell ref="G911:H911"/>
    <mergeCell ref="J911:K911"/>
    <mergeCell ref="M911:N911"/>
    <mergeCell ref="A894:H894"/>
    <mergeCell ref="Q894:Y894"/>
    <mergeCell ref="A897:Y897"/>
    <mergeCell ref="A898:Y898"/>
    <mergeCell ref="A899:A900"/>
    <mergeCell ref="B899:B900"/>
    <mergeCell ref="C899:D900"/>
    <mergeCell ref="E899:E900"/>
    <mergeCell ref="F899:F900"/>
    <mergeCell ref="G899:G900"/>
    <mergeCell ref="H899:I899"/>
    <mergeCell ref="J899:O899"/>
    <mergeCell ref="P899:Q899"/>
    <mergeCell ref="R899:S899"/>
    <mergeCell ref="T899:T900"/>
    <mergeCell ref="X899:X900"/>
    <mergeCell ref="J900:L900"/>
    <mergeCell ref="M900:O900"/>
    <mergeCell ref="A880:B880"/>
    <mergeCell ref="C880:Q880"/>
    <mergeCell ref="T880:Y880"/>
    <mergeCell ref="A881:B881"/>
    <mergeCell ref="C881:Q881"/>
    <mergeCell ref="R881:S881"/>
    <mergeCell ref="T881:Y881"/>
    <mergeCell ref="A883:A884"/>
    <mergeCell ref="B883:C883"/>
    <mergeCell ref="D883:D884"/>
    <mergeCell ref="E883:E884"/>
    <mergeCell ref="F883:F884"/>
    <mergeCell ref="G883:G884"/>
    <mergeCell ref="H883:H884"/>
    <mergeCell ref="I883:J883"/>
    <mergeCell ref="K883:P883"/>
    <mergeCell ref="Q883:R883"/>
    <mergeCell ref="S883:T883"/>
    <mergeCell ref="U883:U884"/>
    <mergeCell ref="Y883:Y884"/>
    <mergeCell ref="K884:M884"/>
    <mergeCell ref="N884:P884"/>
    <mergeCell ref="A876:B876"/>
    <mergeCell ref="C876:Q876"/>
    <mergeCell ref="R876:Y876"/>
    <mergeCell ref="A877:B877"/>
    <mergeCell ref="C877:Q877"/>
    <mergeCell ref="R877:S877"/>
    <mergeCell ref="T877:Y877"/>
    <mergeCell ref="C687:D687"/>
    <mergeCell ref="I687:L687"/>
    <mergeCell ref="O687:R687"/>
    <mergeCell ref="U687:Y687"/>
    <mergeCell ref="A878:B878"/>
    <mergeCell ref="C878:Q878"/>
    <mergeCell ref="R878:S878"/>
    <mergeCell ref="T878:Y878"/>
    <mergeCell ref="A879:B879"/>
    <mergeCell ref="C879:Q879"/>
    <mergeCell ref="R879:S879"/>
    <mergeCell ref="T879:Y879"/>
    <mergeCell ref="A717:B717"/>
    <mergeCell ref="C717:Q717"/>
    <mergeCell ref="R717:S717"/>
    <mergeCell ref="T717:Y717"/>
    <mergeCell ref="A718:B718"/>
    <mergeCell ref="C718:Q718"/>
    <mergeCell ref="T718:Y718"/>
    <mergeCell ref="A719:B719"/>
    <mergeCell ref="C719:Q719"/>
    <mergeCell ref="R719:S719"/>
    <mergeCell ref="T719:Y719"/>
    <mergeCell ref="A721:A722"/>
    <mergeCell ref="B721:C721"/>
    <mergeCell ref="E678:F678"/>
    <mergeCell ref="G678:H678"/>
    <mergeCell ref="J678:K678"/>
    <mergeCell ref="M678:N678"/>
    <mergeCell ref="O678:Q678"/>
    <mergeCell ref="S678:T678"/>
    <mergeCell ref="E679:F679"/>
    <mergeCell ref="G679:H679"/>
    <mergeCell ref="J679:K679"/>
    <mergeCell ref="M679:N679"/>
    <mergeCell ref="O679:Q679"/>
    <mergeCell ref="S679:T679"/>
    <mergeCell ref="E680:F680"/>
    <mergeCell ref="G680:H680"/>
    <mergeCell ref="J680:K680"/>
    <mergeCell ref="M680:N680"/>
    <mergeCell ref="S680:T680"/>
    <mergeCell ref="E675:F675"/>
    <mergeCell ref="G675:H675"/>
    <mergeCell ref="J675:K675"/>
    <mergeCell ref="M675:N675"/>
    <mergeCell ref="O675:Q675"/>
    <mergeCell ref="S675:T675"/>
    <mergeCell ref="E676:F676"/>
    <mergeCell ref="G676:H676"/>
    <mergeCell ref="J676:K676"/>
    <mergeCell ref="M676:N676"/>
    <mergeCell ref="O676:Q676"/>
    <mergeCell ref="S676:T676"/>
    <mergeCell ref="E677:F677"/>
    <mergeCell ref="G677:H677"/>
    <mergeCell ref="J677:K677"/>
    <mergeCell ref="M677:N677"/>
    <mergeCell ref="O677:Q677"/>
    <mergeCell ref="S677:T677"/>
    <mergeCell ref="E670:F670"/>
    <mergeCell ref="G670:H670"/>
    <mergeCell ref="J670:K670"/>
    <mergeCell ref="M670:N670"/>
    <mergeCell ref="O670:Q671"/>
    <mergeCell ref="R670:R671"/>
    <mergeCell ref="S670:T671"/>
    <mergeCell ref="E671:F671"/>
    <mergeCell ref="G671:H671"/>
    <mergeCell ref="J671:K671"/>
    <mergeCell ref="M671:N671"/>
    <mergeCell ref="E672:F672"/>
    <mergeCell ref="G672:H672"/>
    <mergeCell ref="J672:K672"/>
    <mergeCell ref="M672:N672"/>
    <mergeCell ref="O672:Q674"/>
    <mergeCell ref="R672:R674"/>
    <mergeCell ref="S672:T674"/>
    <mergeCell ref="E673:F673"/>
    <mergeCell ref="G673:H673"/>
    <mergeCell ref="J673:K673"/>
    <mergeCell ref="M673:N673"/>
    <mergeCell ref="E674:F674"/>
    <mergeCell ref="G674:H674"/>
    <mergeCell ref="J674:K674"/>
    <mergeCell ref="M674:N674"/>
    <mergeCell ref="J658:O658"/>
    <mergeCell ref="P658:Q658"/>
    <mergeCell ref="R658:S658"/>
    <mergeCell ref="T658:T659"/>
    <mergeCell ref="X658:X659"/>
    <mergeCell ref="J659:L659"/>
    <mergeCell ref="M659:O659"/>
    <mergeCell ref="C661:D661"/>
    <mergeCell ref="C662:D662"/>
    <mergeCell ref="C663:D663"/>
    <mergeCell ref="A664:D664"/>
    <mergeCell ref="D667:T667"/>
    <mergeCell ref="D668:D669"/>
    <mergeCell ref="E668:H668"/>
    <mergeCell ref="I668:K668"/>
    <mergeCell ref="L668:N668"/>
    <mergeCell ref="O668:T668"/>
    <mergeCell ref="E669:F669"/>
    <mergeCell ref="G669:H669"/>
    <mergeCell ref="J669:K669"/>
    <mergeCell ref="M669:N669"/>
    <mergeCell ref="O669:Q669"/>
    <mergeCell ref="S669:T669"/>
    <mergeCell ref="A658:A659"/>
    <mergeCell ref="B658:B659"/>
    <mergeCell ref="C658:D659"/>
    <mergeCell ref="E658:E659"/>
    <mergeCell ref="F658:F659"/>
    <mergeCell ref="G658:G659"/>
    <mergeCell ref="H658:I658"/>
    <mergeCell ref="A639:B639"/>
    <mergeCell ref="C639:Q639"/>
    <mergeCell ref="T639:Y639"/>
    <mergeCell ref="A640:B640"/>
    <mergeCell ref="C640:Q640"/>
    <mergeCell ref="R640:S640"/>
    <mergeCell ref="T640:Y640"/>
    <mergeCell ref="A642:A643"/>
    <mergeCell ref="B642:C642"/>
    <mergeCell ref="D642:D643"/>
    <mergeCell ref="E642:E643"/>
    <mergeCell ref="F642:F643"/>
    <mergeCell ref="G642:G643"/>
    <mergeCell ref="H642:H643"/>
    <mergeCell ref="I642:J642"/>
    <mergeCell ref="K642:P642"/>
    <mergeCell ref="Q642:R642"/>
    <mergeCell ref="S642:T642"/>
    <mergeCell ref="U642:U643"/>
    <mergeCell ref="Y642:Y643"/>
    <mergeCell ref="K643:M643"/>
    <mergeCell ref="N643:P643"/>
    <mergeCell ref="A77:Y77"/>
    <mergeCell ref="A71:Y71"/>
    <mergeCell ref="A73:Y73"/>
    <mergeCell ref="X75:Y75"/>
    <mergeCell ref="A76:N76"/>
    <mergeCell ref="Q76:Y76"/>
    <mergeCell ref="A1597:B1597"/>
    <mergeCell ref="C1597:Q1597"/>
    <mergeCell ref="T1597:Y1597"/>
    <mergeCell ref="A1598:B1598"/>
    <mergeCell ref="C1598:Q1598"/>
    <mergeCell ref="R1598:S1598"/>
    <mergeCell ref="T1598:Y1598"/>
    <mergeCell ref="A1595:B1595"/>
    <mergeCell ref="C1595:Q1595"/>
    <mergeCell ref="R1595:S1595"/>
    <mergeCell ref="T1595:Y1595"/>
    <mergeCell ref="A1596:B1596"/>
    <mergeCell ref="C1596:Q1596"/>
    <mergeCell ref="R1596:S1596"/>
    <mergeCell ref="T1596:Y1596"/>
    <mergeCell ref="X1592:Y1592"/>
    <mergeCell ref="A1593:B1593"/>
    <mergeCell ref="C1593:Q1593"/>
    <mergeCell ref="R1593:Y1593"/>
    <mergeCell ref="A1594:B1594"/>
    <mergeCell ref="C1594:Q1594"/>
    <mergeCell ref="R1594:S1594"/>
    <mergeCell ref="T1594:Y1594"/>
    <mergeCell ref="A314:Y314"/>
    <mergeCell ref="A315:B315"/>
    <mergeCell ref="A1280:B1280"/>
    <mergeCell ref="R1616:S1616"/>
    <mergeCell ref="T1616:T1617"/>
    <mergeCell ref="E1633:F1633"/>
    <mergeCell ref="G1633:H1633"/>
    <mergeCell ref="J1633:K1633"/>
    <mergeCell ref="M1633:N1633"/>
    <mergeCell ref="O1633:Q1633"/>
    <mergeCell ref="S1633:T1633"/>
    <mergeCell ref="R1630:R1632"/>
    <mergeCell ref="S1630:T1632"/>
    <mergeCell ref="E1631:F1631"/>
    <mergeCell ref="G1631:H1631"/>
    <mergeCell ref="J1631:K1631"/>
    <mergeCell ref="M1631:N1631"/>
    <mergeCell ref="E1632:F1632"/>
    <mergeCell ref="G1632:H1632"/>
    <mergeCell ref="J1632:K1632"/>
    <mergeCell ref="M1632:N1632"/>
    <mergeCell ref="S1628:T1629"/>
    <mergeCell ref="E1629:F1629"/>
    <mergeCell ref="G1629:H1629"/>
    <mergeCell ref="J1629:K1629"/>
    <mergeCell ref="M1629:N1629"/>
    <mergeCell ref="E1630:F1630"/>
    <mergeCell ref="G1630:H1630"/>
    <mergeCell ref="J1630:K1630"/>
    <mergeCell ref="M1630:N1630"/>
    <mergeCell ref="O1630:Q1632"/>
    <mergeCell ref="E1628:F1628"/>
    <mergeCell ref="G1628:H1628"/>
    <mergeCell ref="J1628:K1628"/>
    <mergeCell ref="U1644:Y1644"/>
    <mergeCell ref="C1645:D1645"/>
    <mergeCell ref="I1645:L1645"/>
    <mergeCell ref="O1645:R1645"/>
    <mergeCell ref="U1645:Y1645"/>
    <mergeCell ref="M1628:N1628"/>
    <mergeCell ref="O1628:Q1629"/>
    <mergeCell ref="R1628:R1629"/>
    <mergeCell ref="E1636:F1636"/>
    <mergeCell ref="G1636:H1636"/>
    <mergeCell ref="J1636:K1636"/>
    <mergeCell ref="M1636:N1636"/>
    <mergeCell ref="O1636:Q1636"/>
    <mergeCell ref="S1636:T1636"/>
    <mergeCell ref="E1635:F1635"/>
    <mergeCell ref="G1635:H1635"/>
    <mergeCell ref="J1635:K1635"/>
    <mergeCell ref="M1635:N1635"/>
    <mergeCell ref="O1635:Q1635"/>
    <mergeCell ref="S1635:T1635"/>
    <mergeCell ref="E1634:F1634"/>
    <mergeCell ref="G1634:H1634"/>
    <mergeCell ref="J1634:K1634"/>
    <mergeCell ref="M1634:N1634"/>
    <mergeCell ref="O1634:Q1634"/>
    <mergeCell ref="S1634:T1634"/>
    <mergeCell ref="A1674:B1674"/>
    <mergeCell ref="C1674:Q1674"/>
    <mergeCell ref="R1674:S1674"/>
    <mergeCell ref="T1674:Y1674"/>
    <mergeCell ref="A1675:B1675"/>
    <mergeCell ref="C1675:Q1675"/>
    <mergeCell ref="T1675:Y1675"/>
    <mergeCell ref="E1638:F1638"/>
    <mergeCell ref="G1638:H1638"/>
    <mergeCell ref="J1638:K1638"/>
    <mergeCell ref="M1638:N1638"/>
    <mergeCell ref="S1638:T1638"/>
    <mergeCell ref="E1637:F1637"/>
    <mergeCell ref="G1637:H1637"/>
    <mergeCell ref="J1637:K1637"/>
    <mergeCell ref="M1637:N1637"/>
    <mergeCell ref="O1637:Q1637"/>
    <mergeCell ref="S1637:T1637"/>
    <mergeCell ref="A1672:B1672"/>
    <mergeCell ref="C1672:Q1672"/>
    <mergeCell ref="R1672:S1672"/>
    <mergeCell ref="T1672:Y1672"/>
    <mergeCell ref="A1673:B1673"/>
    <mergeCell ref="C1673:Q1673"/>
    <mergeCell ref="R1673:S1673"/>
    <mergeCell ref="T1673:Y1673"/>
    <mergeCell ref="A1671:B1671"/>
    <mergeCell ref="C1671:Q1671"/>
    <mergeCell ref="R1671:Y1671"/>
    <mergeCell ref="C1644:D1644"/>
    <mergeCell ref="I1644:L1644"/>
    <mergeCell ref="O1644:R1644"/>
    <mergeCell ref="Y1678:Y1679"/>
    <mergeCell ref="K1679:M1679"/>
    <mergeCell ref="N1679:P1679"/>
    <mergeCell ref="A1689:H1689"/>
    <mergeCell ref="Q1689:Y1689"/>
    <mergeCell ref="A1692:Y1692"/>
    <mergeCell ref="H1678:H1679"/>
    <mergeCell ref="I1678:J1678"/>
    <mergeCell ref="K1678:P1678"/>
    <mergeCell ref="Q1678:R1678"/>
    <mergeCell ref="S1678:T1678"/>
    <mergeCell ref="U1678:U1679"/>
    <mergeCell ref="A1676:B1676"/>
    <mergeCell ref="C1676:Q1676"/>
    <mergeCell ref="R1676:S1676"/>
    <mergeCell ref="T1676:Y1676"/>
    <mergeCell ref="A1678:A1679"/>
    <mergeCell ref="B1678:C1678"/>
    <mergeCell ref="D1678:D1679"/>
    <mergeCell ref="E1678:E1679"/>
    <mergeCell ref="F1678:F1679"/>
    <mergeCell ref="G1678:G1679"/>
    <mergeCell ref="C1698:D1698"/>
    <mergeCell ref="C1699:D1699"/>
    <mergeCell ref="C1700:D1700"/>
    <mergeCell ref="A1701:D1701"/>
    <mergeCell ref="D1704:T1704"/>
    <mergeCell ref="D1705:D1706"/>
    <mergeCell ref="E1705:H1705"/>
    <mergeCell ref="I1705:K1705"/>
    <mergeCell ref="L1705:N1705"/>
    <mergeCell ref="O1705:T1705"/>
    <mergeCell ref="R1694:S1694"/>
    <mergeCell ref="T1694:T1695"/>
    <mergeCell ref="X1694:X1695"/>
    <mergeCell ref="J1695:L1695"/>
    <mergeCell ref="M1695:O1695"/>
    <mergeCell ref="C1697:D1697"/>
    <mergeCell ref="A1693:Y1693"/>
    <mergeCell ref="A1694:A1695"/>
    <mergeCell ref="B1694:B1695"/>
    <mergeCell ref="C1694:D1695"/>
    <mergeCell ref="E1694:E1695"/>
    <mergeCell ref="F1694:F1695"/>
    <mergeCell ref="G1694:G1695"/>
    <mergeCell ref="H1694:I1694"/>
    <mergeCell ref="J1694:O1694"/>
    <mergeCell ref="P1694:Q1694"/>
    <mergeCell ref="S1707:T1708"/>
    <mergeCell ref="E1708:F1708"/>
    <mergeCell ref="G1708:H1708"/>
    <mergeCell ref="J1708:K1708"/>
    <mergeCell ref="M1708:N1708"/>
    <mergeCell ref="E1709:F1709"/>
    <mergeCell ref="G1709:H1709"/>
    <mergeCell ref="J1709:K1709"/>
    <mergeCell ref="M1709:N1709"/>
    <mergeCell ref="O1709:Q1711"/>
    <mergeCell ref="E1707:F1707"/>
    <mergeCell ref="G1707:H1707"/>
    <mergeCell ref="J1707:K1707"/>
    <mergeCell ref="M1707:N1707"/>
    <mergeCell ref="O1707:Q1708"/>
    <mergeCell ref="R1707:R1708"/>
    <mergeCell ref="E1706:F1706"/>
    <mergeCell ref="G1706:H1706"/>
    <mergeCell ref="J1706:K1706"/>
    <mergeCell ref="M1706:N1706"/>
    <mergeCell ref="O1706:Q1706"/>
    <mergeCell ref="S1706:T1706"/>
    <mergeCell ref="T1752:Y1752"/>
    <mergeCell ref="A1753:B1753"/>
    <mergeCell ref="C1753:Q1753"/>
    <mergeCell ref="R1753:S1753"/>
    <mergeCell ref="T1753:Y1753"/>
    <mergeCell ref="A1754:B1754"/>
    <mergeCell ref="C1754:Q1754"/>
    <mergeCell ref="T1754:Y1754"/>
    <mergeCell ref="J1774:L1774"/>
    <mergeCell ref="M1774:O1774"/>
    <mergeCell ref="A1751:B1751"/>
    <mergeCell ref="C1751:Q1751"/>
    <mergeCell ref="R1751:S1751"/>
    <mergeCell ref="T1751:Y1751"/>
    <mergeCell ref="A1752:B1752"/>
    <mergeCell ref="C1752:Q1752"/>
    <mergeCell ref="R1752:S1752"/>
    <mergeCell ref="A1755:B1755"/>
    <mergeCell ref="H1757:H1758"/>
    <mergeCell ref="I1757:J1757"/>
    <mergeCell ref="K1757:P1757"/>
    <mergeCell ref="Q1757:R1757"/>
    <mergeCell ref="S1757:T1757"/>
    <mergeCell ref="U1757:U1758"/>
    <mergeCell ref="Y1757:Y1758"/>
    <mergeCell ref="K1758:M1758"/>
    <mergeCell ref="N1758:P1758"/>
    <mergeCell ref="Y1837:Y1838"/>
    <mergeCell ref="K1838:M1838"/>
    <mergeCell ref="N1838:P1838"/>
    <mergeCell ref="A1848:H1848"/>
    <mergeCell ref="Q1848:Y1848"/>
    <mergeCell ref="A1851:Y1851"/>
    <mergeCell ref="H1837:H1838"/>
    <mergeCell ref="I1837:J1837"/>
    <mergeCell ref="K1837:P1837"/>
    <mergeCell ref="Q1837:R1837"/>
    <mergeCell ref="S1837:T1837"/>
    <mergeCell ref="U1837:U1838"/>
    <mergeCell ref="E1837:E1838"/>
    <mergeCell ref="F1837:F1838"/>
    <mergeCell ref="G1837:G1838"/>
    <mergeCell ref="E1717:F1717"/>
    <mergeCell ref="G1717:H1717"/>
    <mergeCell ref="J1717:K1717"/>
    <mergeCell ref="M1717:N1717"/>
    <mergeCell ref="S1717:T1717"/>
    <mergeCell ref="A1830:B1830"/>
    <mergeCell ref="C1830:Q1830"/>
    <mergeCell ref="R1830:Y1830"/>
    <mergeCell ref="C1755:Q1755"/>
    <mergeCell ref="R1755:S1755"/>
    <mergeCell ref="T1755:Y1755"/>
    <mergeCell ref="A1757:A1758"/>
    <mergeCell ref="B1757:C1757"/>
    <mergeCell ref="D1757:D1758"/>
    <mergeCell ref="E1757:E1758"/>
    <mergeCell ref="F1757:F1758"/>
    <mergeCell ref="G1757:G1758"/>
    <mergeCell ref="E1864:F1864"/>
    <mergeCell ref="G1864:H1864"/>
    <mergeCell ref="J1864:K1864"/>
    <mergeCell ref="M1864:N1864"/>
    <mergeCell ref="O1864:Q1864"/>
    <mergeCell ref="S1864:T1864"/>
    <mergeCell ref="C1857:D1857"/>
    <mergeCell ref="C1858:D1858"/>
    <mergeCell ref="A1859:D1859"/>
    <mergeCell ref="D1862:T1862"/>
    <mergeCell ref="D1863:D1864"/>
    <mergeCell ref="E1863:H1863"/>
    <mergeCell ref="I1863:K1863"/>
    <mergeCell ref="L1863:N1863"/>
    <mergeCell ref="O1863:T1863"/>
    <mergeCell ref="R1853:S1853"/>
    <mergeCell ref="T1853:T1854"/>
    <mergeCell ref="C1856:D1856"/>
    <mergeCell ref="F1853:F1854"/>
    <mergeCell ref="G1853:G1854"/>
    <mergeCell ref="H1853:I1853"/>
    <mergeCell ref="J1853:O1853"/>
    <mergeCell ref="P1853:Q1853"/>
    <mergeCell ref="R1867:R1869"/>
    <mergeCell ref="S1867:T1869"/>
    <mergeCell ref="E1868:F1868"/>
    <mergeCell ref="G1868:H1868"/>
    <mergeCell ref="J1868:K1868"/>
    <mergeCell ref="M1868:N1868"/>
    <mergeCell ref="E1869:F1869"/>
    <mergeCell ref="G1869:H1869"/>
    <mergeCell ref="J1869:K1869"/>
    <mergeCell ref="M1869:N1869"/>
    <mergeCell ref="S1865:T1866"/>
    <mergeCell ref="E1866:F1866"/>
    <mergeCell ref="G1866:H1866"/>
    <mergeCell ref="J1866:K1866"/>
    <mergeCell ref="M1866:N1866"/>
    <mergeCell ref="E1867:F1867"/>
    <mergeCell ref="G1867:H1867"/>
    <mergeCell ref="J1867:K1867"/>
    <mergeCell ref="M1867:N1867"/>
    <mergeCell ref="O1867:Q1869"/>
    <mergeCell ref="E1865:F1865"/>
    <mergeCell ref="G1865:H1865"/>
    <mergeCell ref="J1865:K1865"/>
    <mergeCell ref="M1865:N1865"/>
    <mergeCell ref="O1865:Q1866"/>
    <mergeCell ref="R1865:R1866"/>
    <mergeCell ref="E1872:F1872"/>
    <mergeCell ref="G1872:H1872"/>
    <mergeCell ref="J1872:K1872"/>
    <mergeCell ref="M1872:N1872"/>
    <mergeCell ref="O1872:Q1872"/>
    <mergeCell ref="S1872:T1872"/>
    <mergeCell ref="E1871:F1871"/>
    <mergeCell ref="G1871:H1871"/>
    <mergeCell ref="J1871:K1871"/>
    <mergeCell ref="M1871:N1871"/>
    <mergeCell ref="O1871:Q1871"/>
    <mergeCell ref="S1871:T1871"/>
    <mergeCell ref="E1870:F1870"/>
    <mergeCell ref="G1870:H1870"/>
    <mergeCell ref="J1870:K1870"/>
    <mergeCell ref="M1870:N1870"/>
    <mergeCell ref="O1870:Q1870"/>
    <mergeCell ref="S1870:T1870"/>
    <mergeCell ref="E1874:F1874"/>
    <mergeCell ref="G1874:H1874"/>
    <mergeCell ref="J1874:K1874"/>
    <mergeCell ref="M1874:N1874"/>
    <mergeCell ref="O1874:Q1874"/>
    <mergeCell ref="S1874:T1874"/>
    <mergeCell ref="C1879:D1879"/>
    <mergeCell ref="I1879:L1879"/>
    <mergeCell ref="O1879:R1879"/>
    <mergeCell ref="U1879:Y1879"/>
    <mergeCell ref="C1881:D1881"/>
    <mergeCell ref="I1881:L1881"/>
    <mergeCell ref="O1881:R1881"/>
    <mergeCell ref="U1881:Y1881"/>
    <mergeCell ref="C1882:D1882"/>
    <mergeCell ref="I1882:L1882"/>
    <mergeCell ref="E1873:F1873"/>
    <mergeCell ref="G1873:H1873"/>
    <mergeCell ref="J1873:K1873"/>
    <mergeCell ref="M1873:N1873"/>
    <mergeCell ref="O1873:Q1873"/>
    <mergeCell ref="S1873:T1873"/>
    <mergeCell ref="A1911:B1911"/>
    <mergeCell ref="C1911:Q1911"/>
    <mergeCell ref="R1911:S1911"/>
    <mergeCell ref="T1911:Y1911"/>
    <mergeCell ref="A1912:B1912"/>
    <mergeCell ref="C1912:Q1912"/>
    <mergeCell ref="T1912:Y1912"/>
    <mergeCell ref="A1909:B1909"/>
    <mergeCell ref="C1909:Q1909"/>
    <mergeCell ref="R1909:S1909"/>
    <mergeCell ref="T1909:Y1909"/>
    <mergeCell ref="A1910:B1910"/>
    <mergeCell ref="C1910:Q1910"/>
    <mergeCell ref="R1910:S1910"/>
    <mergeCell ref="T1910:Y1910"/>
    <mergeCell ref="E1875:F1875"/>
    <mergeCell ref="G1875:H1875"/>
    <mergeCell ref="J1875:K1875"/>
    <mergeCell ref="M1875:N1875"/>
    <mergeCell ref="S1875:T1875"/>
    <mergeCell ref="A1908:B1908"/>
    <mergeCell ref="C1908:Q1908"/>
    <mergeCell ref="R1908:Y1908"/>
    <mergeCell ref="U1882:Y1882"/>
    <mergeCell ref="A1901:Y1901"/>
    <mergeCell ref="A1903:Y1903"/>
    <mergeCell ref="X1904:Y1904"/>
    <mergeCell ref="A1905:N1905"/>
    <mergeCell ref="Q1905:Y1905"/>
    <mergeCell ref="Y1915:Y1916"/>
    <mergeCell ref="K1916:M1916"/>
    <mergeCell ref="N1916:P1916"/>
    <mergeCell ref="A1926:H1926"/>
    <mergeCell ref="Q1926:Y1926"/>
    <mergeCell ref="A1929:Y1929"/>
    <mergeCell ref="H1915:H1916"/>
    <mergeCell ref="I1915:J1915"/>
    <mergeCell ref="K1915:P1915"/>
    <mergeCell ref="Q1915:R1915"/>
    <mergeCell ref="S1915:T1915"/>
    <mergeCell ref="U1915:U1916"/>
    <mergeCell ref="A1913:B1913"/>
    <mergeCell ref="C1913:Q1913"/>
    <mergeCell ref="R1913:S1913"/>
    <mergeCell ref="T1913:Y1913"/>
    <mergeCell ref="A1915:A1916"/>
    <mergeCell ref="B1915:C1915"/>
    <mergeCell ref="D1915:D1916"/>
    <mergeCell ref="E1915:E1916"/>
    <mergeCell ref="F1915:F1916"/>
    <mergeCell ref="G1915:G1916"/>
    <mergeCell ref="C1935:D1935"/>
    <mergeCell ref="A1936:D1936"/>
    <mergeCell ref="D1939:T1939"/>
    <mergeCell ref="D1940:D1941"/>
    <mergeCell ref="E1940:H1940"/>
    <mergeCell ref="I1940:K1940"/>
    <mergeCell ref="L1940:N1940"/>
    <mergeCell ref="O1940:T1940"/>
    <mergeCell ref="R1931:S1931"/>
    <mergeCell ref="T1931:T1932"/>
    <mergeCell ref="X1931:X1932"/>
    <mergeCell ref="J1932:L1932"/>
    <mergeCell ref="M1932:O1932"/>
    <mergeCell ref="C1934:D1934"/>
    <mergeCell ref="A1930:Y1930"/>
    <mergeCell ref="A1931:A1932"/>
    <mergeCell ref="B1931:B1932"/>
    <mergeCell ref="C1931:D1932"/>
    <mergeCell ref="E1931:E1932"/>
    <mergeCell ref="F1931:F1932"/>
    <mergeCell ref="G1931:G1932"/>
    <mergeCell ref="H1931:I1931"/>
    <mergeCell ref="J1931:O1931"/>
    <mergeCell ref="P1931:Q1931"/>
    <mergeCell ref="S1942:T1943"/>
    <mergeCell ref="E1943:F1943"/>
    <mergeCell ref="G1943:H1943"/>
    <mergeCell ref="J1943:K1943"/>
    <mergeCell ref="M1943:N1943"/>
    <mergeCell ref="E1944:F1944"/>
    <mergeCell ref="G1944:H1944"/>
    <mergeCell ref="J1944:K1944"/>
    <mergeCell ref="M1944:N1944"/>
    <mergeCell ref="O1944:Q1946"/>
    <mergeCell ref="E1942:F1942"/>
    <mergeCell ref="G1942:H1942"/>
    <mergeCell ref="J1942:K1942"/>
    <mergeCell ref="M1942:N1942"/>
    <mergeCell ref="O1942:Q1943"/>
    <mergeCell ref="R1942:R1943"/>
    <mergeCell ref="E1941:F1941"/>
    <mergeCell ref="G1941:H1941"/>
    <mergeCell ref="J1941:K1941"/>
    <mergeCell ref="M1941:N1941"/>
    <mergeCell ref="O1941:Q1941"/>
    <mergeCell ref="S1941:T1941"/>
    <mergeCell ref="O1948:Q1948"/>
    <mergeCell ref="S1948:T1948"/>
    <mergeCell ref="E1947:F1947"/>
    <mergeCell ref="G1947:H1947"/>
    <mergeCell ref="J1947:K1947"/>
    <mergeCell ref="M1947:N1947"/>
    <mergeCell ref="O1947:Q1947"/>
    <mergeCell ref="S1947:T1947"/>
    <mergeCell ref="R1944:R1946"/>
    <mergeCell ref="S1944:T1946"/>
    <mergeCell ref="E1945:F1945"/>
    <mergeCell ref="G1945:H1945"/>
    <mergeCell ref="J1945:K1945"/>
    <mergeCell ref="M1945:N1945"/>
    <mergeCell ref="E1946:F1946"/>
    <mergeCell ref="G1946:H1946"/>
    <mergeCell ref="J1946:K1946"/>
    <mergeCell ref="M1946:N1946"/>
    <mergeCell ref="E1951:F1951"/>
    <mergeCell ref="G1951:H1951"/>
    <mergeCell ref="J1951:K1951"/>
    <mergeCell ref="M1951:N1951"/>
    <mergeCell ref="O1951:Q1951"/>
    <mergeCell ref="S1951:T1951"/>
    <mergeCell ref="A1282:B1282"/>
    <mergeCell ref="C1282:Q1282"/>
    <mergeCell ref="R1282:S1282"/>
    <mergeCell ref="T1282:Y1282"/>
    <mergeCell ref="A1283:B1283"/>
    <mergeCell ref="C1283:Q1283"/>
    <mergeCell ref="T1283:Y1283"/>
    <mergeCell ref="N1287:P1287"/>
    <mergeCell ref="A1304:H1304"/>
    <mergeCell ref="Q1304:Y1304"/>
    <mergeCell ref="A1306:Y1306"/>
    <mergeCell ref="E1950:F1950"/>
    <mergeCell ref="G1950:H1950"/>
    <mergeCell ref="J1950:K1950"/>
    <mergeCell ref="M1950:N1950"/>
    <mergeCell ref="O1950:Q1950"/>
    <mergeCell ref="S1950:T1950"/>
    <mergeCell ref="E1949:F1949"/>
    <mergeCell ref="G1949:H1949"/>
    <mergeCell ref="J1949:K1949"/>
    <mergeCell ref="M1949:N1949"/>
    <mergeCell ref="O1949:Q1949"/>
    <mergeCell ref="S1949:T1949"/>
    <mergeCell ref="J1308:O1308"/>
    <mergeCell ref="J1948:K1948"/>
    <mergeCell ref="M1948:N1948"/>
    <mergeCell ref="C1312:D1312"/>
    <mergeCell ref="C1279:Q1279"/>
    <mergeCell ref="R1279:Y1279"/>
    <mergeCell ref="A1313:D1313"/>
    <mergeCell ref="D1316:T1316"/>
    <mergeCell ref="D1317:D1318"/>
    <mergeCell ref="E1317:H1317"/>
    <mergeCell ref="I1317:K1317"/>
    <mergeCell ref="L1317:N1317"/>
    <mergeCell ref="O1317:T1317"/>
    <mergeCell ref="R1308:S1308"/>
    <mergeCell ref="T1308:T1309"/>
    <mergeCell ref="X1308:X1309"/>
    <mergeCell ref="J1309:L1309"/>
    <mergeCell ref="M1309:O1309"/>
    <mergeCell ref="C1311:D1311"/>
    <mergeCell ref="A1284:B1284"/>
    <mergeCell ref="C1284:Q1284"/>
    <mergeCell ref="R1284:S1284"/>
    <mergeCell ref="T1284:Y1284"/>
    <mergeCell ref="A1286:A1287"/>
    <mergeCell ref="B1286:C1286"/>
    <mergeCell ref="D1286:D1287"/>
    <mergeCell ref="E1286:E1287"/>
    <mergeCell ref="F1286:F1287"/>
    <mergeCell ref="G1286:G1287"/>
    <mergeCell ref="A1307:Y1307"/>
    <mergeCell ref="A1308:A1309"/>
    <mergeCell ref="B1308:B1309"/>
    <mergeCell ref="C1308:D1309"/>
    <mergeCell ref="E1308:E1309"/>
    <mergeCell ref="F1308:F1309"/>
    <mergeCell ref="G1308:G1309"/>
    <mergeCell ref="H1308:I1308"/>
    <mergeCell ref="P1308:Q1308"/>
    <mergeCell ref="S1319:T1320"/>
    <mergeCell ref="E1320:F1320"/>
    <mergeCell ref="G1320:H1320"/>
    <mergeCell ref="J1320:K1320"/>
    <mergeCell ref="M1320:N1320"/>
    <mergeCell ref="E1321:F1321"/>
    <mergeCell ref="G1321:H1321"/>
    <mergeCell ref="J1321:K1321"/>
    <mergeCell ref="M1321:N1321"/>
    <mergeCell ref="O1321:Q1323"/>
    <mergeCell ref="E1319:F1319"/>
    <mergeCell ref="G1319:H1319"/>
    <mergeCell ref="J1319:K1319"/>
    <mergeCell ref="M1319:N1319"/>
    <mergeCell ref="O1319:Q1320"/>
    <mergeCell ref="R1319:R1320"/>
    <mergeCell ref="E1318:F1318"/>
    <mergeCell ref="G1318:H1318"/>
    <mergeCell ref="J1318:K1318"/>
    <mergeCell ref="M1318:N1318"/>
    <mergeCell ref="O1318:Q1318"/>
    <mergeCell ref="S1318:T1318"/>
    <mergeCell ref="R1321:R1323"/>
    <mergeCell ref="S1321:T1323"/>
    <mergeCell ref="E1322:F1322"/>
    <mergeCell ref="G1322:H1322"/>
    <mergeCell ref="J1322:K1322"/>
    <mergeCell ref="M1322:N1322"/>
    <mergeCell ref="E1323:F1323"/>
    <mergeCell ref="A1434:B1434"/>
    <mergeCell ref="C1434:Q1434"/>
    <mergeCell ref="R1434:Y1434"/>
    <mergeCell ref="A1435:B1435"/>
    <mergeCell ref="C1435:Q1435"/>
    <mergeCell ref="R1435:S1435"/>
    <mergeCell ref="T1435:Y1435"/>
    <mergeCell ref="A1436:B1436"/>
    <mergeCell ref="C1436:Q1436"/>
    <mergeCell ref="R1436:S1436"/>
    <mergeCell ref="E1325:F1325"/>
    <mergeCell ref="G1325:H1325"/>
    <mergeCell ref="J1325:K1325"/>
    <mergeCell ref="M1325:N1325"/>
    <mergeCell ref="O1325:Q1325"/>
    <mergeCell ref="S1325:T1325"/>
    <mergeCell ref="E1324:F1324"/>
    <mergeCell ref="G1324:H1324"/>
    <mergeCell ref="J1324:K1324"/>
    <mergeCell ref="M1324:N1324"/>
    <mergeCell ref="O1324:Q1324"/>
    <mergeCell ref="S1324:T1324"/>
    <mergeCell ref="A1358:B1358"/>
    <mergeCell ref="C1358:Q1358"/>
    <mergeCell ref="R1358:S1358"/>
    <mergeCell ref="T1358:Y1358"/>
    <mergeCell ref="A1360:A1361"/>
    <mergeCell ref="B1360:C1360"/>
    <mergeCell ref="D1360:D1361"/>
    <mergeCell ref="E1360:E1361"/>
    <mergeCell ref="F1360:F1361"/>
    <mergeCell ref="G1360:G1361"/>
    <mergeCell ref="G1323:H1323"/>
    <mergeCell ref="J1323:K1323"/>
    <mergeCell ref="M1323:N1323"/>
    <mergeCell ref="A1354:B1354"/>
    <mergeCell ref="C1354:Q1354"/>
    <mergeCell ref="R1354:S1354"/>
    <mergeCell ref="T1354:Y1354"/>
    <mergeCell ref="A1355:B1355"/>
    <mergeCell ref="C1355:Q1355"/>
    <mergeCell ref="R1355:S1355"/>
    <mergeCell ref="T1355:Y1355"/>
    <mergeCell ref="E1329:F1329"/>
    <mergeCell ref="G1329:H1329"/>
    <mergeCell ref="J1329:K1329"/>
    <mergeCell ref="M1329:N1329"/>
    <mergeCell ref="S1329:T1329"/>
    <mergeCell ref="A1353:B1353"/>
    <mergeCell ref="C1353:Q1353"/>
    <mergeCell ref="R1353:Y1353"/>
    <mergeCell ref="E1328:F1328"/>
    <mergeCell ref="G1328:H1328"/>
    <mergeCell ref="J1328:K1328"/>
    <mergeCell ref="M1328:N1328"/>
    <mergeCell ref="O1328:Q1328"/>
    <mergeCell ref="S1328:T1328"/>
    <mergeCell ref="Q1350:Y1350"/>
    <mergeCell ref="A1356:B1356"/>
    <mergeCell ref="C1356:Q1356"/>
    <mergeCell ref="R1356:S1356"/>
    <mergeCell ref="T1356:Y1356"/>
    <mergeCell ref="A1357:B1357"/>
    <mergeCell ref="C1357:Q1357"/>
    <mergeCell ref="T1357:Y1357"/>
    <mergeCell ref="X1376:X1377"/>
    <mergeCell ref="J1377:L1377"/>
    <mergeCell ref="M1377:O1377"/>
    <mergeCell ref="C1379:D1379"/>
    <mergeCell ref="A1375:Y1375"/>
    <mergeCell ref="A1376:A1377"/>
    <mergeCell ref="B1376:B1377"/>
    <mergeCell ref="C1376:D1377"/>
    <mergeCell ref="E1376:E1377"/>
    <mergeCell ref="F1376:F1377"/>
    <mergeCell ref="G1376:G1377"/>
    <mergeCell ref="H1376:I1376"/>
    <mergeCell ref="J1376:O1376"/>
    <mergeCell ref="P1376:Q1376"/>
    <mergeCell ref="Y1360:Y1361"/>
    <mergeCell ref="K1361:M1361"/>
    <mergeCell ref="N1361:P1361"/>
    <mergeCell ref="A1371:H1371"/>
    <mergeCell ref="Q1371:Y1371"/>
    <mergeCell ref="A1374:Y1374"/>
    <mergeCell ref="H1360:H1361"/>
    <mergeCell ref="I1360:J1360"/>
    <mergeCell ref="K1360:P1360"/>
    <mergeCell ref="Q1360:R1360"/>
    <mergeCell ref="S1360:T1360"/>
    <mergeCell ref="U1360:U1361"/>
    <mergeCell ref="E1389:F1389"/>
    <mergeCell ref="G1389:H1389"/>
    <mergeCell ref="J1389:K1389"/>
    <mergeCell ref="M1389:N1389"/>
    <mergeCell ref="O1389:Q1389"/>
    <mergeCell ref="S1389:T1389"/>
    <mergeCell ref="C1380:D1380"/>
    <mergeCell ref="C1383:D1383"/>
    <mergeCell ref="A1384:D1384"/>
    <mergeCell ref="D1387:T1387"/>
    <mergeCell ref="D1388:D1389"/>
    <mergeCell ref="E1388:H1388"/>
    <mergeCell ref="I1388:K1388"/>
    <mergeCell ref="L1388:N1388"/>
    <mergeCell ref="O1388:T1388"/>
    <mergeCell ref="R1376:S1376"/>
    <mergeCell ref="T1376:T1377"/>
    <mergeCell ref="R1392:R1394"/>
    <mergeCell ref="S1392:T1394"/>
    <mergeCell ref="E1393:F1393"/>
    <mergeCell ref="G1393:H1393"/>
    <mergeCell ref="J1393:K1393"/>
    <mergeCell ref="M1393:N1393"/>
    <mergeCell ref="E1394:F1394"/>
    <mergeCell ref="G1394:H1394"/>
    <mergeCell ref="J1394:K1394"/>
    <mergeCell ref="M1394:N1394"/>
    <mergeCell ref="S1390:T1391"/>
    <mergeCell ref="E1391:F1391"/>
    <mergeCell ref="G1391:H1391"/>
    <mergeCell ref="J1391:K1391"/>
    <mergeCell ref="M1391:N1391"/>
    <mergeCell ref="E1392:F1392"/>
    <mergeCell ref="G1392:H1392"/>
    <mergeCell ref="J1392:K1392"/>
    <mergeCell ref="M1392:N1392"/>
    <mergeCell ref="O1392:Q1394"/>
    <mergeCell ref="E1390:F1390"/>
    <mergeCell ref="G1390:H1390"/>
    <mergeCell ref="J1390:K1390"/>
    <mergeCell ref="M1390:N1390"/>
    <mergeCell ref="O1390:Q1391"/>
    <mergeCell ref="R1390:R1391"/>
    <mergeCell ref="E1398:F1398"/>
    <mergeCell ref="G1398:H1398"/>
    <mergeCell ref="J1398:K1398"/>
    <mergeCell ref="M1398:N1398"/>
    <mergeCell ref="O1398:Q1398"/>
    <mergeCell ref="S1398:T1398"/>
    <mergeCell ref="E1397:F1397"/>
    <mergeCell ref="G1397:H1397"/>
    <mergeCell ref="J1397:K1397"/>
    <mergeCell ref="M1397:N1397"/>
    <mergeCell ref="O1397:Q1397"/>
    <mergeCell ref="S1397:T1397"/>
    <mergeCell ref="E1715:F1715"/>
    <mergeCell ref="G1715:H1715"/>
    <mergeCell ref="J1715:K1715"/>
    <mergeCell ref="M1715:N1715"/>
    <mergeCell ref="O1715:Q1715"/>
    <mergeCell ref="S1715:T1715"/>
    <mergeCell ref="E1714:F1714"/>
    <mergeCell ref="G1714:H1714"/>
    <mergeCell ref="J1714:K1714"/>
    <mergeCell ref="M1714:N1714"/>
    <mergeCell ref="O1714:Q1714"/>
    <mergeCell ref="S1714:T1714"/>
    <mergeCell ref="E1713:F1713"/>
    <mergeCell ref="S1709:T1711"/>
    <mergeCell ref="E1710:F1710"/>
    <mergeCell ref="G1710:H1710"/>
    <mergeCell ref="J1710:K1710"/>
    <mergeCell ref="M1710:N1710"/>
    <mergeCell ref="E1711:F1711"/>
    <mergeCell ref="G1711:H1711"/>
    <mergeCell ref="E1400:F1400"/>
    <mergeCell ref="G1400:H1400"/>
    <mergeCell ref="J1400:K1400"/>
    <mergeCell ref="M1400:N1400"/>
    <mergeCell ref="S1400:T1400"/>
    <mergeCell ref="E1399:F1399"/>
    <mergeCell ref="G1399:H1399"/>
    <mergeCell ref="J1399:K1399"/>
    <mergeCell ref="M1399:N1399"/>
    <mergeCell ref="O1399:Q1399"/>
    <mergeCell ref="S1399:T1399"/>
    <mergeCell ref="A1989:B1989"/>
    <mergeCell ref="C1989:Q1989"/>
    <mergeCell ref="R1989:S1989"/>
    <mergeCell ref="T1989:Y1989"/>
    <mergeCell ref="A1990:B1990"/>
    <mergeCell ref="C1990:Q1990"/>
    <mergeCell ref="R1990:S1990"/>
    <mergeCell ref="T1990:Y1990"/>
    <mergeCell ref="A1988:B1988"/>
    <mergeCell ref="C1988:Q1988"/>
    <mergeCell ref="R1988:Y1988"/>
    <mergeCell ref="A1750:B1750"/>
    <mergeCell ref="C1750:Q1750"/>
    <mergeCell ref="R1750:Y1750"/>
    <mergeCell ref="E1952:F1952"/>
    <mergeCell ref="G1952:H1952"/>
    <mergeCell ref="J1952:K1952"/>
    <mergeCell ref="M1952:N1952"/>
    <mergeCell ref="S1952:T1952"/>
    <mergeCell ref="E1948:F1948"/>
    <mergeCell ref="G1948:H1948"/>
    <mergeCell ref="A1993:B1993"/>
    <mergeCell ref="C1993:Q1993"/>
    <mergeCell ref="R1993:S1993"/>
    <mergeCell ref="T1993:Y1993"/>
    <mergeCell ref="A1995:A1996"/>
    <mergeCell ref="B1995:C1995"/>
    <mergeCell ref="D1995:D1996"/>
    <mergeCell ref="E1995:E1996"/>
    <mergeCell ref="F1995:F1996"/>
    <mergeCell ref="G1995:G1996"/>
    <mergeCell ref="A1991:B1991"/>
    <mergeCell ref="C1991:Q1991"/>
    <mergeCell ref="R1991:S1991"/>
    <mergeCell ref="T1991:Y1991"/>
    <mergeCell ref="A1992:B1992"/>
    <mergeCell ref="C1992:Q1992"/>
    <mergeCell ref="T1992:Y1992"/>
    <mergeCell ref="R2011:S2011"/>
    <mergeCell ref="T2011:T2012"/>
    <mergeCell ref="X2011:X2012"/>
    <mergeCell ref="J2012:L2012"/>
    <mergeCell ref="M2012:O2012"/>
    <mergeCell ref="C2014:D2014"/>
    <mergeCell ref="A2010:Y2010"/>
    <mergeCell ref="A2011:A2012"/>
    <mergeCell ref="B2011:B2012"/>
    <mergeCell ref="C2011:D2012"/>
    <mergeCell ref="E2011:E2012"/>
    <mergeCell ref="F2011:F2012"/>
    <mergeCell ref="G2011:G2012"/>
    <mergeCell ref="H2011:I2011"/>
    <mergeCell ref="J2011:O2011"/>
    <mergeCell ref="P2011:Q2011"/>
    <mergeCell ref="Y1995:Y1996"/>
    <mergeCell ref="K1996:M1996"/>
    <mergeCell ref="N1996:P1996"/>
    <mergeCell ref="A2006:H2006"/>
    <mergeCell ref="Q2006:Y2006"/>
    <mergeCell ref="A2009:Y2009"/>
    <mergeCell ref="H1995:H1996"/>
    <mergeCell ref="I1995:J1995"/>
    <mergeCell ref="K1995:P1995"/>
    <mergeCell ref="Q1995:R1995"/>
    <mergeCell ref="S1995:T1995"/>
    <mergeCell ref="U1995:U1996"/>
    <mergeCell ref="J2021:K2021"/>
    <mergeCell ref="M2021:N2021"/>
    <mergeCell ref="O2021:Q2021"/>
    <mergeCell ref="S2021:T2021"/>
    <mergeCell ref="E2022:F2022"/>
    <mergeCell ref="G2022:H2022"/>
    <mergeCell ref="J2022:K2022"/>
    <mergeCell ref="M2022:N2022"/>
    <mergeCell ref="O2022:Q2023"/>
    <mergeCell ref="R2022:R2023"/>
    <mergeCell ref="C2015:D2015"/>
    <mergeCell ref="A2016:D2016"/>
    <mergeCell ref="D2019:T2019"/>
    <mergeCell ref="D2020:D2021"/>
    <mergeCell ref="E2020:H2020"/>
    <mergeCell ref="I2020:K2020"/>
    <mergeCell ref="L2020:N2020"/>
    <mergeCell ref="O2020:T2020"/>
    <mergeCell ref="E2021:F2021"/>
    <mergeCell ref="G2021:H2021"/>
    <mergeCell ref="C638:Q638"/>
    <mergeCell ref="R638:S638"/>
    <mergeCell ref="A958:B958"/>
    <mergeCell ref="C958:Q958"/>
    <mergeCell ref="R958:S958"/>
    <mergeCell ref="T958:Y958"/>
    <mergeCell ref="A959:B959"/>
    <mergeCell ref="C959:Q959"/>
    <mergeCell ref="R959:S959"/>
    <mergeCell ref="T959:Y959"/>
    <mergeCell ref="A960:B960"/>
    <mergeCell ref="C960:Q960"/>
    <mergeCell ref="J2028:K2028"/>
    <mergeCell ref="M2028:N2028"/>
    <mergeCell ref="O2028:Q2028"/>
    <mergeCell ref="S2028:T2028"/>
    <mergeCell ref="E2027:F2027"/>
    <mergeCell ref="G2027:H2027"/>
    <mergeCell ref="J2027:K2027"/>
    <mergeCell ref="M2027:N2027"/>
    <mergeCell ref="O2027:Q2027"/>
    <mergeCell ref="S2027:T2027"/>
    <mergeCell ref="R2024:R2026"/>
    <mergeCell ref="S2024:T2026"/>
    <mergeCell ref="E2025:F2025"/>
    <mergeCell ref="G2025:H2025"/>
    <mergeCell ref="J2025:K2025"/>
    <mergeCell ref="M2025:N2025"/>
    <mergeCell ref="E2026:F2026"/>
    <mergeCell ref="G2026:H2026"/>
    <mergeCell ref="J2026:K2026"/>
    <mergeCell ref="M2026:N2026"/>
    <mergeCell ref="K803:M803"/>
    <mergeCell ref="N803:P803"/>
    <mergeCell ref="A635:B635"/>
    <mergeCell ref="C635:Q635"/>
    <mergeCell ref="R635:Y635"/>
    <mergeCell ref="A636:B636"/>
    <mergeCell ref="C636:Q636"/>
    <mergeCell ref="R636:S636"/>
    <mergeCell ref="T636:Y636"/>
    <mergeCell ref="A637:B637"/>
    <mergeCell ref="C637:Q637"/>
    <mergeCell ref="R637:S637"/>
    <mergeCell ref="T637:Y637"/>
    <mergeCell ref="T797:Y797"/>
    <mergeCell ref="A798:B798"/>
    <mergeCell ref="C798:Q798"/>
    <mergeCell ref="R798:S798"/>
    <mergeCell ref="T798:Y798"/>
    <mergeCell ref="A799:B799"/>
    <mergeCell ref="C799:Q799"/>
    <mergeCell ref="T799:Y799"/>
    <mergeCell ref="A795:B795"/>
    <mergeCell ref="C795:Q795"/>
    <mergeCell ref="R795:Y795"/>
    <mergeCell ref="A796:B796"/>
    <mergeCell ref="C796:Q796"/>
    <mergeCell ref="R796:S796"/>
    <mergeCell ref="T796:Y796"/>
    <mergeCell ref="A797:B797"/>
    <mergeCell ref="C797:Q797"/>
    <mergeCell ref="R797:S797"/>
    <mergeCell ref="A638:B638"/>
    <mergeCell ref="G818:G819"/>
    <mergeCell ref="H818:I818"/>
    <mergeCell ref="J818:O818"/>
    <mergeCell ref="P818:Q818"/>
    <mergeCell ref="R818:S818"/>
    <mergeCell ref="T818:T819"/>
    <mergeCell ref="X818:X819"/>
    <mergeCell ref="J819:L819"/>
    <mergeCell ref="M819:O819"/>
    <mergeCell ref="I828:K828"/>
    <mergeCell ref="L828:N828"/>
    <mergeCell ref="O828:T828"/>
    <mergeCell ref="E829:F829"/>
    <mergeCell ref="G829:H829"/>
    <mergeCell ref="J829:K829"/>
    <mergeCell ref="A800:B800"/>
    <mergeCell ref="C800:Q800"/>
    <mergeCell ref="R800:S800"/>
    <mergeCell ref="T800:Y800"/>
    <mergeCell ref="A802:A803"/>
    <mergeCell ref="B802:C802"/>
    <mergeCell ref="D802:D803"/>
    <mergeCell ref="E802:E803"/>
    <mergeCell ref="F802:F803"/>
    <mergeCell ref="G802:G803"/>
    <mergeCell ref="H802:H803"/>
    <mergeCell ref="I802:J802"/>
    <mergeCell ref="K802:P802"/>
    <mergeCell ref="Q802:R802"/>
    <mergeCell ref="S802:T802"/>
    <mergeCell ref="U802:U803"/>
    <mergeCell ref="Y802:Y803"/>
    <mergeCell ref="C1776:D1776"/>
    <mergeCell ref="C1777:D1777"/>
    <mergeCell ref="C1778:D1778"/>
    <mergeCell ref="A1779:D1779"/>
    <mergeCell ref="D1782:T1782"/>
    <mergeCell ref="D1783:D1784"/>
    <mergeCell ref="E1783:H1783"/>
    <mergeCell ref="I1783:K1783"/>
    <mergeCell ref="L1783:N1783"/>
    <mergeCell ref="O1783:T1783"/>
    <mergeCell ref="E1784:F1784"/>
    <mergeCell ref="G1784:H1784"/>
    <mergeCell ref="J1784:K1784"/>
    <mergeCell ref="M1784:N1784"/>
    <mergeCell ref="O1784:Q1784"/>
    <mergeCell ref="S1784:T1784"/>
    <mergeCell ref="A1768:H1768"/>
    <mergeCell ref="Q1768:Y1768"/>
    <mergeCell ref="A1771:Y1771"/>
    <mergeCell ref="A1772:Y1772"/>
    <mergeCell ref="A1773:A1774"/>
    <mergeCell ref="B1773:B1774"/>
    <mergeCell ref="C1773:D1774"/>
    <mergeCell ref="E1773:E1774"/>
    <mergeCell ref="F1773:F1774"/>
    <mergeCell ref="G1773:G1774"/>
    <mergeCell ref="H1773:I1773"/>
    <mergeCell ref="J1773:O1773"/>
    <mergeCell ref="P1773:Q1773"/>
    <mergeCell ref="R1773:S1773"/>
    <mergeCell ref="T1773:T1774"/>
    <mergeCell ref="X1773:X1774"/>
    <mergeCell ref="E1785:F1785"/>
    <mergeCell ref="G1785:H1785"/>
    <mergeCell ref="J1785:K1785"/>
    <mergeCell ref="M1785:N1785"/>
    <mergeCell ref="O1785:Q1786"/>
    <mergeCell ref="R1785:R1786"/>
    <mergeCell ref="S1785:T1786"/>
    <mergeCell ref="E1786:F1786"/>
    <mergeCell ref="G1786:H1786"/>
    <mergeCell ref="J1786:K1786"/>
    <mergeCell ref="M1786:N1786"/>
    <mergeCell ref="E1787:F1787"/>
    <mergeCell ref="G1787:H1787"/>
    <mergeCell ref="J1787:K1787"/>
    <mergeCell ref="M1787:N1787"/>
    <mergeCell ref="O1787:Q1789"/>
    <mergeCell ref="R1787:R1789"/>
    <mergeCell ref="S1787:T1789"/>
    <mergeCell ref="E1788:F1788"/>
    <mergeCell ref="G1788:H1788"/>
    <mergeCell ref="J1788:K1788"/>
    <mergeCell ref="M1788:N1788"/>
    <mergeCell ref="E1789:F1789"/>
    <mergeCell ref="G1789:H1789"/>
    <mergeCell ref="J1789:K1789"/>
    <mergeCell ref="M1789:N1789"/>
    <mergeCell ref="S1795:T1795"/>
    <mergeCell ref="E1790:F1790"/>
    <mergeCell ref="G1790:H1790"/>
    <mergeCell ref="J1790:K1790"/>
    <mergeCell ref="M1790:N1790"/>
    <mergeCell ref="O1790:Q1790"/>
    <mergeCell ref="S1790:T1790"/>
    <mergeCell ref="E1791:F1791"/>
    <mergeCell ref="G1791:H1791"/>
    <mergeCell ref="J1791:K1791"/>
    <mergeCell ref="M1791:N1791"/>
    <mergeCell ref="O1791:Q1791"/>
    <mergeCell ref="S1791:T1791"/>
    <mergeCell ref="E1792:F1792"/>
    <mergeCell ref="G1792:H1792"/>
    <mergeCell ref="J1792:K1792"/>
    <mergeCell ref="M1792:N1792"/>
    <mergeCell ref="O1792:Q1792"/>
    <mergeCell ref="S1792:T1792"/>
    <mergeCell ref="T1436:Y1436"/>
    <mergeCell ref="A1437:B1437"/>
    <mergeCell ref="C1437:Q1437"/>
    <mergeCell ref="R1437:S1437"/>
    <mergeCell ref="T1437:Y1437"/>
    <mergeCell ref="A1438:B1438"/>
    <mergeCell ref="C1438:Q1438"/>
    <mergeCell ref="T1438:Y1438"/>
    <mergeCell ref="A1439:B1439"/>
    <mergeCell ref="C1439:Q1439"/>
    <mergeCell ref="R1439:S1439"/>
    <mergeCell ref="T1439:Y1439"/>
    <mergeCell ref="A1441:A1442"/>
    <mergeCell ref="B1441:C1441"/>
    <mergeCell ref="D1441:D1442"/>
    <mergeCell ref="E1441:E1442"/>
    <mergeCell ref="F1441:F1442"/>
    <mergeCell ref="G1441:G1442"/>
    <mergeCell ref="H1441:H1442"/>
    <mergeCell ref="I1441:J1441"/>
    <mergeCell ref="K1441:P1441"/>
    <mergeCell ref="Q1441:R1441"/>
    <mergeCell ref="S1441:T1441"/>
    <mergeCell ref="U1441:U1442"/>
    <mergeCell ref="Y1441:Y1442"/>
    <mergeCell ref="K1442:M1442"/>
    <mergeCell ref="N1442:P1442"/>
    <mergeCell ref="A1452:H1452"/>
    <mergeCell ref="Q1452:Y1452"/>
    <mergeCell ref="A1455:Y1455"/>
    <mergeCell ref="A1456:Y1456"/>
    <mergeCell ref="A1457:A1458"/>
    <mergeCell ref="B1457:B1458"/>
    <mergeCell ref="C1457:D1458"/>
    <mergeCell ref="E1457:E1458"/>
    <mergeCell ref="F1457:F1458"/>
    <mergeCell ref="G1457:G1458"/>
    <mergeCell ref="H1457:I1457"/>
    <mergeCell ref="J1457:O1457"/>
    <mergeCell ref="P1457:Q1457"/>
    <mergeCell ref="R1457:S1457"/>
    <mergeCell ref="T1457:T1458"/>
    <mergeCell ref="X1457:X1458"/>
    <mergeCell ref="J1458:L1458"/>
    <mergeCell ref="M1458:O1458"/>
    <mergeCell ref="C1460:D1460"/>
    <mergeCell ref="C1461:D1461"/>
    <mergeCell ref="C1462:D1462"/>
    <mergeCell ref="C1463:D1463"/>
    <mergeCell ref="A1464:D1464"/>
    <mergeCell ref="D1467:T1467"/>
    <mergeCell ref="D1468:D1469"/>
    <mergeCell ref="E1468:H1468"/>
    <mergeCell ref="I1468:K1468"/>
    <mergeCell ref="L1468:N1468"/>
    <mergeCell ref="O1468:T1468"/>
    <mergeCell ref="E1469:F1469"/>
    <mergeCell ref="G1469:H1469"/>
    <mergeCell ref="J1469:K1469"/>
    <mergeCell ref="M1469:N1469"/>
    <mergeCell ref="O1469:Q1469"/>
    <mergeCell ref="S1469:T1469"/>
    <mergeCell ref="E1480:F1480"/>
    <mergeCell ref="G1480:H1480"/>
    <mergeCell ref="J1480:K1480"/>
    <mergeCell ref="M1480:N1480"/>
    <mergeCell ref="S1480:T1480"/>
    <mergeCell ref="E1475:F1475"/>
    <mergeCell ref="G1475:H1475"/>
    <mergeCell ref="J1475:K1475"/>
    <mergeCell ref="M1475:N1475"/>
    <mergeCell ref="O1475:Q1475"/>
    <mergeCell ref="S1475:T1475"/>
    <mergeCell ref="E1476:F1476"/>
    <mergeCell ref="G1476:H1476"/>
    <mergeCell ref="J1476:K1476"/>
    <mergeCell ref="M1476:N1476"/>
    <mergeCell ref="O1476:Q1476"/>
    <mergeCell ref="S1476:T1476"/>
    <mergeCell ref="E1477:F1477"/>
    <mergeCell ref="G1477:H1477"/>
    <mergeCell ref="J1477:K1477"/>
    <mergeCell ref="M1477:N1477"/>
    <mergeCell ref="O1477:Q1477"/>
    <mergeCell ref="S1477:T1477"/>
    <mergeCell ref="E1478:F1478"/>
    <mergeCell ref="G1478:H1478"/>
    <mergeCell ref="J1478:K1478"/>
    <mergeCell ref="M1478:N1478"/>
    <mergeCell ref="O1478:Q1478"/>
    <mergeCell ref="S1478:T1478"/>
    <mergeCell ref="E1479:F1479"/>
    <mergeCell ref="G1479:H1479"/>
    <mergeCell ref="J1479:K1479"/>
    <mergeCell ref="J1471:K1471"/>
    <mergeCell ref="M1471:N1471"/>
    <mergeCell ref="E1472:F1472"/>
    <mergeCell ref="G1472:H1472"/>
    <mergeCell ref="J1472:K1472"/>
    <mergeCell ref="M1472:N1472"/>
    <mergeCell ref="O1472:Q1474"/>
    <mergeCell ref="R1472:R1474"/>
    <mergeCell ref="S1472:T1474"/>
    <mergeCell ref="E1473:F1473"/>
    <mergeCell ref="G1473:H1473"/>
    <mergeCell ref="J1473:K1473"/>
    <mergeCell ref="M1473:N1473"/>
    <mergeCell ref="E1474:F1474"/>
    <mergeCell ref="G1474:H1474"/>
    <mergeCell ref="J1474:K1474"/>
    <mergeCell ref="M1474:N1474"/>
    <mergeCell ref="C203:D203"/>
    <mergeCell ref="I203:L203"/>
    <mergeCell ref="O203:R203"/>
    <mergeCell ref="U203:Y203"/>
    <mergeCell ref="C205:D205"/>
    <mergeCell ref="I205:L205"/>
    <mergeCell ref="O205:R205"/>
    <mergeCell ref="U205:Y205"/>
    <mergeCell ref="C206:D206"/>
    <mergeCell ref="I206:L206"/>
    <mergeCell ref="O206:R206"/>
    <mergeCell ref="U206:Y206"/>
    <mergeCell ref="C284:D284"/>
    <mergeCell ref="I284:L284"/>
    <mergeCell ref="O284:R284"/>
    <mergeCell ref="U284:Y284"/>
    <mergeCell ref="C286:D286"/>
    <mergeCell ref="I286:L286"/>
    <mergeCell ref="O286:R286"/>
    <mergeCell ref="U286:Y286"/>
    <mergeCell ref="A234:Y234"/>
    <mergeCell ref="A235:B235"/>
    <mergeCell ref="C235:Q235"/>
    <mergeCell ref="R235:Y235"/>
    <mergeCell ref="A236:B236"/>
    <mergeCell ref="C236:Q236"/>
    <mergeCell ref="R236:S236"/>
    <mergeCell ref="T236:Y236"/>
    <mergeCell ref="A237:B237"/>
    <mergeCell ref="C237:Q237"/>
    <mergeCell ref="R237:S237"/>
    <mergeCell ref="T237:Y237"/>
    <mergeCell ref="C287:D287"/>
    <mergeCell ref="I287:L287"/>
    <mergeCell ref="O287:R287"/>
    <mergeCell ref="U287:Y287"/>
    <mergeCell ref="C364:D364"/>
    <mergeCell ref="I364:L364"/>
    <mergeCell ref="O364:R364"/>
    <mergeCell ref="U364:Y364"/>
    <mergeCell ref="C366:D366"/>
    <mergeCell ref="I366:L366"/>
    <mergeCell ref="O366:R366"/>
    <mergeCell ref="U366:Y366"/>
    <mergeCell ref="C367:D367"/>
    <mergeCell ref="I367:L367"/>
    <mergeCell ref="O367:R367"/>
    <mergeCell ref="U367:Y367"/>
    <mergeCell ref="C524:D524"/>
    <mergeCell ref="I524:L524"/>
    <mergeCell ref="O524:R524"/>
    <mergeCell ref="U524:Y524"/>
    <mergeCell ref="C315:Q315"/>
    <mergeCell ref="R315:Y315"/>
    <mergeCell ref="A336:Y336"/>
    <mergeCell ref="A337:Y337"/>
    <mergeCell ref="A338:A339"/>
    <mergeCell ref="B338:B339"/>
    <mergeCell ref="C338:D339"/>
    <mergeCell ref="E338:E339"/>
    <mergeCell ref="F338:F339"/>
    <mergeCell ref="G338:G339"/>
    <mergeCell ref="H338:I338"/>
    <mergeCell ref="J338:O338"/>
    <mergeCell ref="C526:D526"/>
    <mergeCell ref="I526:L526"/>
    <mergeCell ref="O526:R526"/>
    <mergeCell ref="U526:Y526"/>
    <mergeCell ref="C527:D527"/>
    <mergeCell ref="I527:L527"/>
    <mergeCell ref="O527:R527"/>
    <mergeCell ref="U527:Y527"/>
    <mergeCell ref="C1331:D1331"/>
    <mergeCell ref="I1331:L1331"/>
    <mergeCell ref="O1331:R1331"/>
    <mergeCell ref="U1331:Y1331"/>
    <mergeCell ref="C1333:D1333"/>
    <mergeCell ref="I1333:L1333"/>
    <mergeCell ref="O1333:R1333"/>
    <mergeCell ref="U1333:Y1333"/>
    <mergeCell ref="C1334:D1334"/>
    <mergeCell ref="I1334:L1334"/>
    <mergeCell ref="O1334:R1334"/>
    <mergeCell ref="U1334:Y1334"/>
    <mergeCell ref="E1327:F1327"/>
    <mergeCell ref="G1327:H1327"/>
    <mergeCell ref="J1327:K1327"/>
    <mergeCell ref="M1327:N1327"/>
    <mergeCell ref="O1327:Q1327"/>
    <mergeCell ref="S1327:T1327"/>
    <mergeCell ref="E1326:F1326"/>
    <mergeCell ref="G1326:H1326"/>
    <mergeCell ref="J1326:K1326"/>
    <mergeCell ref="M1326:N1326"/>
    <mergeCell ref="O1326:Q1326"/>
    <mergeCell ref="S1326:T1326"/>
    <mergeCell ref="C1484:D1484"/>
    <mergeCell ref="I1484:L1484"/>
    <mergeCell ref="O1484:R1484"/>
    <mergeCell ref="U1484:Y1484"/>
    <mergeCell ref="C1486:D1486"/>
    <mergeCell ref="I1486:L1486"/>
    <mergeCell ref="O1486:R1486"/>
    <mergeCell ref="U1486:Y1486"/>
    <mergeCell ref="C1487:D1487"/>
    <mergeCell ref="I1487:L1487"/>
    <mergeCell ref="O1487:R1487"/>
    <mergeCell ref="U1487:Y1487"/>
    <mergeCell ref="C1404:D1404"/>
    <mergeCell ref="I1404:L1404"/>
    <mergeCell ref="O1404:R1404"/>
    <mergeCell ref="U1404:Y1404"/>
    <mergeCell ref="C1406:D1406"/>
    <mergeCell ref="I1406:L1406"/>
    <mergeCell ref="O1406:R1406"/>
    <mergeCell ref="U1406:Y1406"/>
    <mergeCell ref="M1479:N1479"/>
    <mergeCell ref="O1479:Q1479"/>
    <mergeCell ref="S1479:T1479"/>
    <mergeCell ref="E1470:F1470"/>
    <mergeCell ref="G1470:H1470"/>
    <mergeCell ref="J1470:K1470"/>
    <mergeCell ref="M1470:N1470"/>
    <mergeCell ref="O1470:Q1471"/>
    <mergeCell ref="R1470:R1471"/>
    <mergeCell ref="S1470:T1471"/>
    <mergeCell ref="E1471:F1471"/>
    <mergeCell ref="G1471:H1471"/>
    <mergeCell ref="E1396:F1396"/>
    <mergeCell ref="G1396:H1396"/>
    <mergeCell ref="J1396:K1396"/>
    <mergeCell ref="M1396:N1396"/>
    <mergeCell ref="O1396:Q1396"/>
    <mergeCell ref="S1396:T1396"/>
    <mergeCell ref="E1395:F1395"/>
    <mergeCell ref="G1395:H1395"/>
    <mergeCell ref="J1395:K1395"/>
    <mergeCell ref="M1395:N1395"/>
    <mergeCell ref="O1395:Q1395"/>
    <mergeCell ref="S1395:T1395"/>
    <mergeCell ref="C1407:D1407"/>
    <mergeCell ref="I1407:L1407"/>
    <mergeCell ref="O1407:R1407"/>
    <mergeCell ref="U1407:Y1407"/>
    <mergeCell ref="C1642:D1642"/>
    <mergeCell ref="I1642:L1642"/>
    <mergeCell ref="O1642:R1642"/>
    <mergeCell ref="U1642:Y1642"/>
    <mergeCell ref="A1506:Y1506"/>
    <mergeCell ref="A1508:Y1508"/>
    <mergeCell ref="X1509:Y1509"/>
    <mergeCell ref="A1510:N1510"/>
    <mergeCell ref="Q1510:Y1510"/>
    <mergeCell ref="A1513:B1513"/>
    <mergeCell ref="C1513:Q1513"/>
    <mergeCell ref="R1513:Y1513"/>
    <mergeCell ref="A1514:B1514"/>
    <mergeCell ref="C1514:Q1514"/>
    <mergeCell ref="R1514:S1514"/>
    <mergeCell ref="T1514:Y1514"/>
    <mergeCell ref="C1721:D1721"/>
    <mergeCell ref="I1721:L1721"/>
    <mergeCell ref="O1721:R1721"/>
    <mergeCell ref="U1721:Y1721"/>
    <mergeCell ref="G1713:H1713"/>
    <mergeCell ref="J1713:K1713"/>
    <mergeCell ref="M1713:N1713"/>
    <mergeCell ref="O1713:Q1713"/>
    <mergeCell ref="S1713:T1713"/>
    <mergeCell ref="E1712:F1712"/>
    <mergeCell ref="G1712:H1712"/>
    <mergeCell ref="J1712:K1712"/>
    <mergeCell ref="M1712:N1712"/>
    <mergeCell ref="O1712:Q1712"/>
    <mergeCell ref="S1712:T1712"/>
    <mergeCell ref="R1709:R1711"/>
    <mergeCell ref="C1723:D1723"/>
    <mergeCell ref="I1723:L1723"/>
    <mergeCell ref="O1723:R1723"/>
    <mergeCell ref="U1723:Y1723"/>
    <mergeCell ref="E1716:F1716"/>
    <mergeCell ref="G1716:H1716"/>
    <mergeCell ref="J1716:K1716"/>
    <mergeCell ref="M1716:N1716"/>
    <mergeCell ref="O1716:Q1716"/>
    <mergeCell ref="S1716:T1716"/>
    <mergeCell ref="J1711:K1711"/>
    <mergeCell ref="M1711:N1711"/>
    <mergeCell ref="C1724:D1724"/>
    <mergeCell ref="I1724:L1724"/>
    <mergeCell ref="O1724:R1724"/>
    <mergeCell ref="U1724:Y1724"/>
    <mergeCell ref="C1799:D1799"/>
    <mergeCell ref="I1799:L1799"/>
    <mergeCell ref="O1799:R1799"/>
    <mergeCell ref="U1799:Y1799"/>
    <mergeCell ref="C1801:D1801"/>
    <mergeCell ref="I1801:L1801"/>
    <mergeCell ref="O1801:R1801"/>
    <mergeCell ref="U1801:Y1801"/>
    <mergeCell ref="C1802:D1802"/>
    <mergeCell ref="I1802:L1802"/>
    <mergeCell ref="O1802:R1802"/>
    <mergeCell ref="U1802:Y1802"/>
    <mergeCell ref="E1793:F1793"/>
    <mergeCell ref="G1793:H1793"/>
    <mergeCell ref="J1793:K1793"/>
    <mergeCell ref="M1793:N1793"/>
    <mergeCell ref="O1793:Q1793"/>
    <mergeCell ref="S1793:T1793"/>
    <mergeCell ref="E1794:F1794"/>
    <mergeCell ref="G1794:H1794"/>
    <mergeCell ref="J1794:K1794"/>
    <mergeCell ref="M1794:N1794"/>
    <mergeCell ref="O1794:Q1794"/>
    <mergeCell ref="S1794:T1794"/>
    <mergeCell ref="E1795:F1795"/>
    <mergeCell ref="G1795:H1795"/>
    <mergeCell ref="J1795:K1795"/>
    <mergeCell ref="M1795:N1795"/>
    <mergeCell ref="U2036:Y2036"/>
    <mergeCell ref="E2030:F2030"/>
    <mergeCell ref="G2030:H2030"/>
    <mergeCell ref="E2032:F2032"/>
    <mergeCell ref="G2032:H2032"/>
    <mergeCell ref="J2032:K2032"/>
    <mergeCell ref="M2032:N2032"/>
    <mergeCell ref="S2032:T2032"/>
    <mergeCell ref="E2031:F2031"/>
    <mergeCell ref="G2031:H2031"/>
    <mergeCell ref="J2031:K2031"/>
    <mergeCell ref="M2031:N2031"/>
    <mergeCell ref="O2031:Q2031"/>
    <mergeCell ref="S2031:T2031"/>
    <mergeCell ref="G2023:H2023"/>
    <mergeCell ref="J2023:K2023"/>
    <mergeCell ref="E2028:F2028"/>
    <mergeCell ref="S2022:T2023"/>
    <mergeCell ref="E2023:F2023"/>
    <mergeCell ref="M2023:N2023"/>
    <mergeCell ref="E2024:F2024"/>
    <mergeCell ref="G2024:H2024"/>
    <mergeCell ref="J2024:K2024"/>
    <mergeCell ref="M2024:N2024"/>
    <mergeCell ref="O2024:Q2026"/>
    <mergeCell ref="I1005:L1005"/>
    <mergeCell ref="O1005:R1005"/>
    <mergeCell ref="U1005:Y1005"/>
    <mergeCell ref="R993:R995"/>
    <mergeCell ref="S993:T995"/>
    <mergeCell ref="E994:F994"/>
    <mergeCell ref="G994:H994"/>
    <mergeCell ref="J994:K994"/>
    <mergeCell ref="M994:N994"/>
    <mergeCell ref="E995:F995"/>
    <mergeCell ref="C2038:D2038"/>
    <mergeCell ref="I2038:L2038"/>
    <mergeCell ref="O2038:R2038"/>
    <mergeCell ref="U2038:Y2038"/>
    <mergeCell ref="C2039:D2039"/>
    <mergeCell ref="I2039:L2039"/>
    <mergeCell ref="O2039:R2039"/>
    <mergeCell ref="U2039:Y2039"/>
    <mergeCell ref="J2030:K2030"/>
    <mergeCell ref="M2030:N2030"/>
    <mergeCell ref="O2030:Q2030"/>
    <mergeCell ref="S2030:T2030"/>
    <mergeCell ref="E2029:F2029"/>
    <mergeCell ref="G2029:H2029"/>
    <mergeCell ref="J2029:K2029"/>
    <mergeCell ref="M2029:N2029"/>
    <mergeCell ref="O2029:Q2029"/>
    <mergeCell ref="S2029:T2029"/>
    <mergeCell ref="C1956:D1956"/>
    <mergeCell ref="I1956:L1956"/>
    <mergeCell ref="O1956:R1956"/>
    <mergeCell ref="E993:F993"/>
    <mergeCell ref="G993:H993"/>
    <mergeCell ref="J993:K993"/>
    <mergeCell ref="M993:N993"/>
    <mergeCell ref="O993:Q995"/>
    <mergeCell ref="C821:D821"/>
    <mergeCell ref="C822:D822"/>
    <mergeCell ref="C823:D823"/>
    <mergeCell ref="A824:D824"/>
    <mergeCell ref="D827:T827"/>
    <mergeCell ref="D828:D829"/>
    <mergeCell ref="E828:H828"/>
    <mergeCell ref="C684:D684"/>
    <mergeCell ref="I684:L684"/>
    <mergeCell ref="O684:R684"/>
    <mergeCell ref="U684:Y684"/>
    <mergeCell ref="C686:D686"/>
    <mergeCell ref="I686:L686"/>
    <mergeCell ref="O686:R686"/>
    <mergeCell ref="U686:Y686"/>
    <mergeCell ref="M829:N829"/>
    <mergeCell ref="O829:Q829"/>
    <mergeCell ref="S829:T829"/>
    <mergeCell ref="A813:H813"/>
    <mergeCell ref="Q813:Y813"/>
    <mergeCell ref="A816:Y816"/>
    <mergeCell ref="A817:Y817"/>
    <mergeCell ref="A818:A819"/>
    <mergeCell ref="B818:B819"/>
    <mergeCell ref="C818:D819"/>
    <mergeCell ref="E818:E819"/>
    <mergeCell ref="F818:F819"/>
    <mergeCell ref="C844:D844"/>
    <mergeCell ref="I844:L844"/>
    <mergeCell ref="O844:R844"/>
    <mergeCell ref="U844:Y844"/>
    <mergeCell ref="C846:D846"/>
    <mergeCell ref="I846:L846"/>
    <mergeCell ref="O846:R846"/>
    <mergeCell ref="U846:Y846"/>
    <mergeCell ref="C847:D847"/>
    <mergeCell ref="I847:L847"/>
    <mergeCell ref="O847:R847"/>
    <mergeCell ref="U847:Y847"/>
    <mergeCell ref="C2120:D2120"/>
    <mergeCell ref="I2120:L2120"/>
    <mergeCell ref="O2120:R2120"/>
    <mergeCell ref="U2120:Y2120"/>
    <mergeCell ref="C2117:D2117"/>
    <mergeCell ref="I2117:L2117"/>
    <mergeCell ref="O2117:R2117"/>
    <mergeCell ref="U2117:Y2117"/>
    <mergeCell ref="C2119:D2119"/>
    <mergeCell ref="I2119:L2119"/>
    <mergeCell ref="O2119:R2119"/>
    <mergeCell ref="U2119:Y2119"/>
    <mergeCell ref="C1007:D1007"/>
    <mergeCell ref="I1007:L1007"/>
    <mergeCell ref="O1007:R1007"/>
    <mergeCell ref="U1007:Y1007"/>
    <mergeCell ref="C1008:D1008"/>
    <mergeCell ref="I1008:L1008"/>
    <mergeCell ref="O1008:R1008"/>
    <mergeCell ref="U1008:Y1008"/>
    <mergeCell ref="A1217:H1217"/>
    <mergeCell ref="A388:Y388"/>
    <mergeCell ref="A390:Y390"/>
    <mergeCell ref="X391:Y391"/>
    <mergeCell ref="A392:N392"/>
    <mergeCell ref="Q392:Y392"/>
    <mergeCell ref="A394:Y394"/>
    <mergeCell ref="A395:B395"/>
    <mergeCell ref="C395:Q395"/>
    <mergeCell ref="R395:Y395"/>
    <mergeCell ref="A396:B396"/>
    <mergeCell ref="C396:Q396"/>
    <mergeCell ref="R396:S396"/>
    <mergeCell ref="T396:Y396"/>
    <mergeCell ref="A397:B397"/>
    <mergeCell ref="C397:Q397"/>
    <mergeCell ref="R397:S397"/>
    <mergeCell ref="T397:Y397"/>
    <mergeCell ref="A398:B398"/>
    <mergeCell ref="C398:Q398"/>
    <mergeCell ref="R398:S398"/>
    <mergeCell ref="T398:Y398"/>
    <mergeCell ref="A399:B399"/>
    <mergeCell ref="C399:Q399"/>
    <mergeCell ref="T399:Y399"/>
    <mergeCell ref="A400:B400"/>
    <mergeCell ref="C400:Q400"/>
    <mergeCell ref="R400:S400"/>
    <mergeCell ref="T400:Y400"/>
    <mergeCell ref="A402:A403"/>
    <mergeCell ref="B402:C402"/>
    <mergeCell ref="D402:D403"/>
    <mergeCell ref="E402:E403"/>
    <mergeCell ref="F402:F403"/>
    <mergeCell ref="G402:G403"/>
    <mergeCell ref="H402:H403"/>
    <mergeCell ref="I402:J402"/>
    <mergeCell ref="K402:P402"/>
    <mergeCell ref="Q402:R402"/>
    <mergeCell ref="S402:T402"/>
    <mergeCell ref="U402:U403"/>
    <mergeCell ref="Y402:Y403"/>
    <mergeCell ref="K403:M403"/>
    <mergeCell ref="N403:P403"/>
    <mergeCell ref="A413:H413"/>
    <mergeCell ref="Q413:Y413"/>
    <mergeCell ref="A416:Y416"/>
    <mergeCell ref="A417:Y417"/>
    <mergeCell ref="A418:A419"/>
    <mergeCell ref="B418:B419"/>
    <mergeCell ref="C418:D419"/>
    <mergeCell ref="E418:E419"/>
    <mergeCell ref="F418:F419"/>
    <mergeCell ref="G418:G419"/>
    <mergeCell ref="H418:I418"/>
    <mergeCell ref="J418:O418"/>
    <mergeCell ref="P418:Q418"/>
    <mergeCell ref="R418:S418"/>
    <mergeCell ref="T418:T419"/>
    <mergeCell ref="X418:X419"/>
    <mergeCell ref="J419:L419"/>
    <mergeCell ref="M419:O419"/>
    <mergeCell ref="C421:D421"/>
    <mergeCell ref="C422:D422"/>
    <mergeCell ref="C423:D423"/>
    <mergeCell ref="A424:D424"/>
    <mergeCell ref="D427:T427"/>
    <mergeCell ref="D428:D429"/>
    <mergeCell ref="E428:H428"/>
    <mergeCell ref="I428:K428"/>
    <mergeCell ref="L428:N428"/>
    <mergeCell ref="O428:T428"/>
    <mergeCell ref="E429:F429"/>
    <mergeCell ref="G429:H429"/>
    <mergeCell ref="J429:K429"/>
    <mergeCell ref="M429:N429"/>
    <mergeCell ref="O429:Q429"/>
    <mergeCell ref="S429:T429"/>
    <mergeCell ref="E430:F430"/>
    <mergeCell ref="G430:H430"/>
    <mergeCell ref="J430:K430"/>
    <mergeCell ref="M430:N430"/>
    <mergeCell ref="O430:Q431"/>
    <mergeCell ref="R430:R431"/>
    <mergeCell ref="S430:T431"/>
    <mergeCell ref="E431:F431"/>
    <mergeCell ref="G431:H431"/>
    <mergeCell ref="J431:K431"/>
    <mergeCell ref="M431:N431"/>
    <mergeCell ref="E432:F432"/>
    <mergeCell ref="G432:H432"/>
    <mergeCell ref="J432:K432"/>
    <mergeCell ref="M432:N432"/>
    <mergeCell ref="O432:Q434"/>
    <mergeCell ref="R432:R434"/>
    <mergeCell ref="S432:T434"/>
    <mergeCell ref="E433:F433"/>
    <mergeCell ref="G433:H433"/>
    <mergeCell ref="J433:K433"/>
    <mergeCell ref="M433:N433"/>
    <mergeCell ref="E434:F434"/>
    <mergeCell ref="G434:H434"/>
    <mergeCell ref="J434:K434"/>
    <mergeCell ref="M434:N434"/>
    <mergeCell ref="E435:F435"/>
    <mergeCell ref="G435:H435"/>
    <mergeCell ref="J435:K435"/>
    <mergeCell ref="M435:N435"/>
    <mergeCell ref="O435:Q435"/>
    <mergeCell ref="S435:T435"/>
    <mergeCell ref="E436:F436"/>
    <mergeCell ref="G436:H436"/>
    <mergeCell ref="J436:K436"/>
    <mergeCell ref="M436:N436"/>
    <mergeCell ref="O436:Q436"/>
    <mergeCell ref="S436:T436"/>
    <mergeCell ref="E437:F437"/>
    <mergeCell ref="G437:H437"/>
    <mergeCell ref="J437:K437"/>
    <mergeCell ref="M437:N437"/>
    <mergeCell ref="O437:Q437"/>
    <mergeCell ref="S437:T437"/>
    <mergeCell ref="E438:F438"/>
    <mergeCell ref="G438:H438"/>
    <mergeCell ref="J438:K438"/>
    <mergeCell ref="M438:N438"/>
    <mergeCell ref="O438:Q438"/>
    <mergeCell ref="S438:T438"/>
    <mergeCell ref="E439:F439"/>
    <mergeCell ref="G439:H439"/>
    <mergeCell ref="J439:K439"/>
    <mergeCell ref="M439:N439"/>
    <mergeCell ref="O439:Q439"/>
    <mergeCell ref="S439:T439"/>
    <mergeCell ref="E440:F440"/>
    <mergeCell ref="G440:H440"/>
    <mergeCell ref="J440:K440"/>
    <mergeCell ref="M440:N440"/>
    <mergeCell ref="S440:T440"/>
    <mergeCell ref="C444:D444"/>
    <mergeCell ref="I444:L444"/>
    <mergeCell ref="O444:R444"/>
    <mergeCell ref="U444:Y444"/>
    <mergeCell ref="Y721:Y722"/>
    <mergeCell ref="K722:M722"/>
    <mergeCell ref="N722:P722"/>
    <mergeCell ref="A732:H732"/>
    <mergeCell ref="Q732:Y732"/>
    <mergeCell ref="A735:Y735"/>
    <mergeCell ref="A736:Y736"/>
    <mergeCell ref="A707:Y707"/>
    <mergeCell ref="A709:Y709"/>
    <mergeCell ref="X710:Y710"/>
    <mergeCell ref="A711:N711"/>
    <mergeCell ref="Q711:Y711"/>
    <mergeCell ref="A714:B714"/>
    <mergeCell ref="C714:Q714"/>
    <mergeCell ref="R714:Y714"/>
    <mergeCell ref="A715:B715"/>
    <mergeCell ref="C715:Q715"/>
    <mergeCell ref="R715:S715"/>
    <mergeCell ref="T715:Y715"/>
    <mergeCell ref="A716:B716"/>
    <mergeCell ref="C716:Q716"/>
    <mergeCell ref="R716:S716"/>
    <mergeCell ref="T716:Y716"/>
    <mergeCell ref="T638:Y638"/>
    <mergeCell ref="A653:H653"/>
    <mergeCell ref="Q653:Y653"/>
    <mergeCell ref="A656:Y656"/>
    <mergeCell ref="A657:Y657"/>
    <mergeCell ref="A737:A738"/>
    <mergeCell ref="B737:B738"/>
    <mergeCell ref="C737:D738"/>
    <mergeCell ref="E737:E738"/>
    <mergeCell ref="F737:F738"/>
    <mergeCell ref="G737:G738"/>
    <mergeCell ref="H737:I737"/>
    <mergeCell ref="J737:O737"/>
    <mergeCell ref="P737:Q737"/>
    <mergeCell ref="R737:S737"/>
    <mergeCell ref="T737:T738"/>
    <mergeCell ref="X737:X738"/>
    <mergeCell ref="J738:L738"/>
    <mergeCell ref="M738:O738"/>
    <mergeCell ref="C740:D740"/>
    <mergeCell ref="C741:D741"/>
    <mergeCell ref="D721:D722"/>
    <mergeCell ref="E721:E722"/>
    <mergeCell ref="F721:F722"/>
    <mergeCell ref="G721:G722"/>
    <mergeCell ref="H721:H722"/>
    <mergeCell ref="I721:J721"/>
    <mergeCell ref="K721:P721"/>
    <mergeCell ref="Q721:R721"/>
    <mergeCell ref="S721:T721"/>
    <mergeCell ref="U721:U722"/>
    <mergeCell ref="C742:D742"/>
    <mergeCell ref="A743:D743"/>
    <mergeCell ref="D746:T746"/>
    <mergeCell ref="D747:D748"/>
    <mergeCell ref="E747:H747"/>
    <mergeCell ref="I747:K747"/>
    <mergeCell ref="L747:N747"/>
    <mergeCell ref="O747:T747"/>
    <mergeCell ref="E748:F748"/>
    <mergeCell ref="G748:H748"/>
    <mergeCell ref="J748:K748"/>
    <mergeCell ref="M748:N748"/>
    <mergeCell ref="O748:Q748"/>
    <mergeCell ref="S748:T748"/>
    <mergeCell ref="E749:F749"/>
    <mergeCell ref="G749:H749"/>
    <mergeCell ref="J749:K749"/>
    <mergeCell ref="M749:N749"/>
    <mergeCell ref="O749:Q750"/>
    <mergeCell ref="R749:R750"/>
    <mergeCell ref="S749:T750"/>
    <mergeCell ref="E750:F750"/>
    <mergeCell ref="G750:H750"/>
    <mergeCell ref="J750:K750"/>
    <mergeCell ref="M750:N750"/>
    <mergeCell ref="E751:F751"/>
    <mergeCell ref="G751:H751"/>
    <mergeCell ref="J751:K751"/>
    <mergeCell ref="M751:N751"/>
    <mergeCell ref="O751:Q753"/>
    <mergeCell ref="R751:R753"/>
    <mergeCell ref="S751:T753"/>
    <mergeCell ref="E752:F752"/>
    <mergeCell ref="G752:H752"/>
    <mergeCell ref="J752:K752"/>
    <mergeCell ref="M752:N752"/>
    <mergeCell ref="E753:F753"/>
    <mergeCell ref="G753:H753"/>
    <mergeCell ref="J753:K753"/>
    <mergeCell ref="M753:N753"/>
    <mergeCell ref="E754:F754"/>
    <mergeCell ref="G754:H754"/>
    <mergeCell ref="J754:K754"/>
    <mergeCell ref="M754:N754"/>
    <mergeCell ref="O754:Q754"/>
    <mergeCell ref="S754:T754"/>
    <mergeCell ref="E755:F755"/>
    <mergeCell ref="G755:H755"/>
    <mergeCell ref="J755:K755"/>
    <mergeCell ref="M755:N755"/>
    <mergeCell ref="O755:Q755"/>
    <mergeCell ref="S755:T755"/>
    <mergeCell ref="E756:F756"/>
    <mergeCell ref="G756:H756"/>
    <mergeCell ref="J756:K756"/>
    <mergeCell ref="M756:N756"/>
    <mergeCell ref="O756:Q756"/>
    <mergeCell ref="S756:T756"/>
    <mergeCell ref="E757:F757"/>
    <mergeCell ref="G757:H757"/>
    <mergeCell ref="J757:K757"/>
    <mergeCell ref="M757:N757"/>
    <mergeCell ref="O757:Q757"/>
    <mergeCell ref="S757:T757"/>
    <mergeCell ref="E758:F758"/>
    <mergeCell ref="G758:H758"/>
    <mergeCell ref="J758:K758"/>
    <mergeCell ref="M758:N758"/>
    <mergeCell ref="O758:Q758"/>
    <mergeCell ref="S758:T758"/>
    <mergeCell ref="E759:F759"/>
    <mergeCell ref="G759:H759"/>
    <mergeCell ref="J759:K759"/>
    <mergeCell ref="M759:N759"/>
    <mergeCell ref="S759:T759"/>
    <mergeCell ref="C763:D763"/>
    <mergeCell ref="I763:L763"/>
    <mergeCell ref="O763:R763"/>
    <mergeCell ref="U763:Y763"/>
    <mergeCell ref="C765:D765"/>
    <mergeCell ref="I765:L765"/>
    <mergeCell ref="O765:R765"/>
    <mergeCell ref="U765:Y765"/>
    <mergeCell ref="C766:D766"/>
    <mergeCell ref="I766:L766"/>
    <mergeCell ref="O766:R766"/>
    <mergeCell ref="U766:Y766"/>
    <mergeCell ref="A1192:Y1192"/>
    <mergeCell ref="A1194:Y1194"/>
    <mergeCell ref="X1195:Y1195"/>
    <mergeCell ref="A1196:N1196"/>
    <mergeCell ref="Q1196:Y1196"/>
    <mergeCell ref="A1199:B1199"/>
    <mergeCell ref="C1199:Q1199"/>
    <mergeCell ref="R1199:Y1199"/>
    <mergeCell ref="A1200:B1200"/>
    <mergeCell ref="C1200:Q1200"/>
    <mergeCell ref="R1200:S1200"/>
    <mergeCell ref="T1200:Y1200"/>
    <mergeCell ref="A1201:B1201"/>
    <mergeCell ref="C1201:Q1201"/>
    <mergeCell ref="R1201:S1201"/>
    <mergeCell ref="T1201:Y1201"/>
    <mergeCell ref="B1125:C1125"/>
    <mergeCell ref="D1125:D1126"/>
    <mergeCell ref="E1125:E1126"/>
    <mergeCell ref="F1125:F1126"/>
    <mergeCell ref="G1125:G1126"/>
    <mergeCell ref="H1125:H1126"/>
    <mergeCell ref="I1125:J1125"/>
    <mergeCell ref="K1125:P1125"/>
    <mergeCell ref="Q1125:R1125"/>
    <mergeCell ref="S1125:T1125"/>
    <mergeCell ref="U1125:U1126"/>
    <mergeCell ref="Y1125:Y1126"/>
    <mergeCell ref="A1203:B1203"/>
    <mergeCell ref="C1203:Q1203"/>
    <mergeCell ref="T1203:Y1203"/>
    <mergeCell ref="A1204:B1204"/>
    <mergeCell ref="C1204:Q1204"/>
    <mergeCell ref="R1204:S1204"/>
    <mergeCell ref="T1204:Y1204"/>
    <mergeCell ref="A1206:A1207"/>
    <mergeCell ref="B1206:C1206"/>
    <mergeCell ref="D1206:D1207"/>
    <mergeCell ref="E1206:E1207"/>
    <mergeCell ref="F1206:F1207"/>
    <mergeCell ref="G1206:G1207"/>
    <mergeCell ref="H1206:H1207"/>
    <mergeCell ref="I1206:J1206"/>
    <mergeCell ref="K1206:P1206"/>
    <mergeCell ref="Q1206:R1206"/>
    <mergeCell ref="S1206:T1206"/>
    <mergeCell ref="U1206:U1207"/>
    <mergeCell ref="Y1206:Y1207"/>
    <mergeCell ref="K1207:M1207"/>
    <mergeCell ref="N1207:P1207"/>
    <mergeCell ref="Q1217:Y1217"/>
    <mergeCell ref="A1220:Y1220"/>
    <mergeCell ref="A1221:Y1221"/>
    <mergeCell ref="A1222:A1223"/>
    <mergeCell ref="B1222:B1223"/>
    <mergeCell ref="C1222:D1223"/>
    <mergeCell ref="E1222:E1223"/>
    <mergeCell ref="F1222:F1223"/>
    <mergeCell ref="G1222:G1223"/>
    <mergeCell ref="H1222:I1222"/>
    <mergeCell ref="J1222:O1222"/>
    <mergeCell ref="P1222:Q1222"/>
    <mergeCell ref="R1222:S1222"/>
    <mergeCell ref="T1222:T1223"/>
    <mergeCell ref="X1222:X1223"/>
    <mergeCell ref="J1223:L1223"/>
    <mergeCell ref="M1223:O1223"/>
    <mergeCell ref="C1225:D1225"/>
    <mergeCell ref="C1226:D1226"/>
    <mergeCell ref="C1227:D1227"/>
    <mergeCell ref="A1228:D1228"/>
    <mergeCell ref="D1231:T1231"/>
    <mergeCell ref="D1232:D1233"/>
    <mergeCell ref="E1232:H1232"/>
    <mergeCell ref="I1232:K1232"/>
    <mergeCell ref="L1232:N1232"/>
    <mergeCell ref="O1232:T1232"/>
    <mergeCell ref="E1233:F1233"/>
    <mergeCell ref="G1233:H1233"/>
    <mergeCell ref="J1233:K1233"/>
    <mergeCell ref="M1233:N1233"/>
    <mergeCell ref="O1233:Q1233"/>
    <mergeCell ref="S1233:T1233"/>
    <mergeCell ref="E1234:F1234"/>
    <mergeCell ref="G1234:H1234"/>
    <mergeCell ref="J1234:K1234"/>
    <mergeCell ref="M1234:N1234"/>
    <mergeCell ref="O1234:Q1235"/>
    <mergeCell ref="R1234:R1235"/>
    <mergeCell ref="S1234:T1235"/>
    <mergeCell ref="E1235:F1235"/>
    <mergeCell ref="G1235:H1235"/>
    <mergeCell ref="J1235:K1235"/>
    <mergeCell ref="M1235:N1235"/>
    <mergeCell ref="E1236:F1236"/>
    <mergeCell ref="G1236:H1236"/>
    <mergeCell ref="J1236:K1236"/>
    <mergeCell ref="M1236:N1236"/>
    <mergeCell ref="O1236:Q1238"/>
    <mergeCell ref="R1236:R1238"/>
    <mergeCell ref="S1236:T1238"/>
    <mergeCell ref="E1237:F1237"/>
    <mergeCell ref="G1237:H1237"/>
    <mergeCell ref="J1237:K1237"/>
    <mergeCell ref="M1237:N1237"/>
    <mergeCell ref="E1238:F1238"/>
    <mergeCell ref="G1238:H1238"/>
    <mergeCell ref="J1238:K1238"/>
    <mergeCell ref="M1238:N1238"/>
    <mergeCell ref="E1239:F1239"/>
    <mergeCell ref="G1239:H1239"/>
    <mergeCell ref="J1239:K1239"/>
    <mergeCell ref="M1239:N1239"/>
    <mergeCell ref="O1239:Q1239"/>
    <mergeCell ref="S1239:T1239"/>
    <mergeCell ref="E1240:F1240"/>
    <mergeCell ref="G1240:H1240"/>
    <mergeCell ref="J1240:K1240"/>
    <mergeCell ref="M1240:N1240"/>
    <mergeCell ref="O1240:Q1240"/>
    <mergeCell ref="S1240:T1240"/>
    <mergeCell ref="E1241:F1241"/>
    <mergeCell ref="G1241:H1241"/>
    <mergeCell ref="J1241:K1241"/>
    <mergeCell ref="M1241:N1241"/>
    <mergeCell ref="O1241:Q1241"/>
    <mergeCell ref="S1241:T1241"/>
    <mergeCell ref="E1242:F1242"/>
    <mergeCell ref="G1242:H1242"/>
    <mergeCell ref="J1242:K1242"/>
    <mergeCell ref="M1242:N1242"/>
    <mergeCell ref="O1242:Q1242"/>
    <mergeCell ref="S1242:T1242"/>
    <mergeCell ref="E1243:F1243"/>
    <mergeCell ref="G1243:H1243"/>
    <mergeCell ref="J1243:K1243"/>
    <mergeCell ref="M1243:N1243"/>
    <mergeCell ref="O1243:Q1243"/>
    <mergeCell ref="S1243:T1243"/>
    <mergeCell ref="E1244:F1244"/>
    <mergeCell ref="G1244:H1244"/>
    <mergeCell ref="J1244:K1244"/>
    <mergeCell ref="M1244:N1244"/>
    <mergeCell ref="S1244:T1244"/>
    <mergeCell ref="C1248:D1248"/>
    <mergeCell ref="I1248:L1248"/>
    <mergeCell ref="O1248:R1248"/>
    <mergeCell ref="U1248:Y1248"/>
    <mergeCell ref="C1250:D1250"/>
    <mergeCell ref="I1250:L1250"/>
    <mergeCell ref="O1250:R1250"/>
    <mergeCell ref="U1250:Y1250"/>
    <mergeCell ref="C1251:D1251"/>
    <mergeCell ref="I1251:L1251"/>
    <mergeCell ref="O1251:R1251"/>
    <mergeCell ref="U1251:Y1251"/>
    <mergeCell ref="A1111:Y1111"/>
    <mergeCell ref="A1113:Y1113"/>
    <mergeCell ref="X1114:Y1114"/>
    <mergeCell ref="A1115:N1115"/>
    <mergeCell ref="Q1115:Y1115"/>
    <mergeCell ref="A1118:B1118"/>
    <mergeCell ref="C1118:Q1118"/>
    <mergeCell ref="R1118:Y1118"/>
    <mergeCell ref="A1119:B1119"/>
    <mergeCell ref="C1119:Q1119"/>
    <mergeCell ref="R1119:S1119"/>
    <mergeCell ref="T1119:Y1119"/>
    <mergeCell ref="A1120:B1120"/>
    <mergeCell ref="C1120:Q1120"/>
    <mergeCell ref="R1120:S1120"/>
    <mergeCell ref="T1120:Y1120"/>
    <mergeCell ref="A1121:B1121"/>
    <mergeCell ref="C1121:Q1121"/>
    <mergeCell ref="R1121:S1121"/>
    <mergeCell ref="T1121:Y1121"/>
    <mergeCell ref="A1122:B1122"/>
    <mergeCell ref="C1122:Q1122"/>
    <mergeCell ref="T1122:Y1122"/>
    <mergeCell ref="A1123:B1123"/>
    <mergeCell ref="C1123:Q1123"/>
    <mergeCell ref="R1123:S1123"/>
    <mergeCell ref="T1123:Y1123"/>
    <mergeCell ref="A1125:A1126"/>
    <mergeCell ref="K1126:M1126"/>
    <mergeCell ref="N1126:P1126"/>
    <mergeCell ref="A1136:H1136"/>
    <mergeCell ref="Q1136:Y1136"/>
    <mergeCell ref="A1139:Y1139"/>
    <mergeCell ref="A1140:Y1140"/>
    <mergeCell ref="A1141:A1142"/>
    <mergeCell ref="B1141:B1142"/>
    <mergeCell ref="C1141:D1142"/>
    <mergeCell ref="E1141:E1142"/>
    <mergeCell ref="F1141:F1142"/>
    <mergeCell ref="G1141:G1142"/>
    <mergeCell ref="H1141:I1141"/>
    <mergeCell ref="J1141:O1141"/>
    <mergeCell ref="P1141:Q1141"/>
    <mergeCell ref="R1141:S1141"/>
    <mergeCell ref="T1141:T1142"/>
    <mergeCell ref="X1141:X1142"/>
    <mergeCell ref="J1142:L1142"/>
    <mergeCell ref="M1142:O1142"/>
    <mergeCell ref="C1144:D1144"/>
    <mergeCell ref="C1145:D1145"/>
    <mergeCell ref="C1146:D1146"/>
    <mergeCell ref="A1147:D1147"/>
    <mergeCell ref="D1150:T1150"/>
    <mergeCell ref="D1151:D1152"/>
    <mergeCell ref="E1151:H1151"/>
    <mergeCell ref="I1151:K1151"/>
    <mergeCell ref="L1151:N1151"/>
    <mergeCell ref="O1151:T1151"/>
    <mergeCell ref="E1152:F1152"/>
    <mergeCell ref="G1152:H1152"/>
    <mergeCell ref="J1152:K1152"/>
    <mergeCell ref="M1152:N1152"/>
    <mergeCell ref="O1152:Q1152"/>
    <mergeCell ref="S1152:T1152"/>
    <mergeCell ref="E1153:F1153"/>
    <mergeCell ref="G1153:H1153"/>
    <mergeCell ref="J1153:K1153"/>
    <mergeCell ref="M1153:N1153"/>
    <mergeCell ref="O1153:Q1154"/>
    <mergeCell ref="R1153:R1154"/>
    <mergeCell ref="S1153:T1154"/>
    <mergeCell ref="E1154:F1154"/>
    <mergeCell ref="G1154:H1154"/>
    <mergeCell ref="J1154:K1154"/>
    <mergeCell ref="M1154:N1154"/>
    <mergeCell ref="E1155:F1155"/>
    <mergeCell ref="G1155:H1155"/>
    <mergeCell ref="J1155:K1155"/>
    <mergeCell ref="M1155:N1155"/>
    <mergeCell ref="O1155:Q1157"/>
    <mergeCell ref="R1155:R1157"/>
    <mergeCell ref="S1155:T1157"/>
    <mergeCell ref="E1156:F1156"/>
    <mergeCell ref="G1156:H1156"/>
    <mergeCell ref="J1156:K1156"/>
    <mergeCell ref="M1156:N1156"/>
    <mergeCell ref="E1157:F1157"/>
    <mergeCell ref="G1157:H1157"/>
    <mergeCell ref="J1157:K1157"/>
    <mergeCell ref="M1157:N1157"/>
    <mergeCell ref="E1158:F1158"/>
    <mergeCell ref="G1158:H1158"/>
    <mergeCell ref="J1158:K1158"/>
    <mergeCell ref="M1158:N1158"/>
    <mergeCell ref="O1158:Q1158"/>
    <mergeCell ref="S1158:T1158"/>
    <mergeCell ref="U1167:Y1167"/>
    <mergeCell ref="C1169:D1169"/>
    <mergeCell ref="I1169:L1169"/>
    <mergeCell ref="O1169:R1169"/>
    <mergeCell ref="U1169:Y1169"/>
    <mergeCell ref="E1159:F1159"/>
    <mergeCell ref="G1159:H1159"/>
    <mergeCell ref="J1159:K1159"/>
    <mergeCell ref="M1159:N1159"/>
    <mergeCell ref="O1159:Q1159"/>
    <mergeCell ref="S1159:T1159"/>
    <mergeCell ref="E1160:F1160"/>
    <mergeCell ref="G1160:H1160"/>
    <mergeCell ref="J1160:K1160"/>
    <mergeCell ref="M1160:N1160"/>
    <mergeCell ref="O1160:Q1160"/>
    <mergeCell ref="S1160:T1160"/>
    <mergeCell ref="E1161:F1161"/>
    <mergeCell ref="G1161:H1161"/>
    <mergeCell ref="J1161:K1161"/>
    <mergeCell ref="M1161:N1161"/>
    <mergeCell ref="O1161:Q1161"/>
    <mergeCell ref="S1161:T1161"/>
    <mergeCell ref="U1170:Y1170"/>
    <mergeCell ref="A1030:Y1030"/>
    <mergeCell ref="A1032:Y1032"/>
    <mergeCell ref="X1033:Y1033"/>
    <mergeCell ref="A1034:N1034"/>
    <mergeCell ref="Q1034:Y1034"/>
    <mergeCell ref="A1037:B1037"/>
    <mergeCell ref="C1037:Q1037"/>
    <mergeCell ref="R1037:Y1037"/>
    <mergeCell ref="A1038:B1038"/>
    <mergeCell ref="C1038:Q1038"/>
    <mergeCell ref="R1038:S1038"/>
    <mergeCell ref="T1038:Y1038"/>
    <mergeCell ref="A1039:B1039"/>
    <mergeCell ref="C1039:Q1039"/>
    <mergeCell ref="R1039:S1039"/>
    <mergeCell ref="T1039:Y1039"/>
    <mergeCell ref="A1040:B1040"/>
    <mergeCell ref="C1040:Q1040"/>
    <mergeCell ref="R1040:S1040"/>
    <mergeCell ref="T1040:Y1040"/>
    <mergeCell ref="A1041:B1041"/>
    <mergeCell ref="C1041:Q1041"/>
    <mergeCell ref="T1041:Y1041"/>
    <mergeCell ref="A1042:B1042"/>
    <mergeCell ref="C1042:Q1042"/>
    <mergeCell ref="R1042:S1042"/>
    <mergeCell ref="T1042:Y1042"/>
    <mergeCell ref="A1044:A1045"/>
    <mergeCell ref="E1162:F1162"/>
    <mergeCell ref="G1162:H1162"/>
    <mergeCell ref="J1162:K1162"/>
    <mergeCell ref="B1044:C1044"/>
    <mergeCell ref="D1044:D1045"/>
    <mergeCell ref="E1044:E1045"/>
    <mergeCell ref="F1044:F1045"/>
    <mergeCell ref="G1044:G1045"/>
    <mergeCell ref="H1044:H1045"/>
    <mergeCell ref="I1044:J1044"/>
    <mergeCell ref="K1044:P1044"/>
    <mergeCell ref="Q1044:R1044"/>
    <mergeCell ref="S1044:T1044"/>
    <mergeCell ref="U1044:U1045"/>
    <mergeCell ref="Y1044:Y1045"/>
    <mergeCell ref="K1045:M1045"/>
    <mergeCell ref="N1045:P1045"/>
    <mergeCell ref="A1055:H1055"/>
    <mergeCell ref="Q1055:Y1055"/>
    <mergeCell ref="A1058:Y1058"/>
    <mergeCell ref="A1059:Y1059"/>
    <mergeCell ref="A1060:A1061"/>
    <mergeCell ref="B1060:B1061"/>
    <mergeCell ref="C1060:D1061"/>
    <mergeCell ref="E1060:E1061"/>
    <mergeCell ref="F1060:F1061"/>
    <mergeCell ref="G1060:G1061"/>
    <mergeCell ref="H1060:I1060"/>
    <mergeCell ref="J1060:O1060"/>
    <mergeCell ref="P1060:Q1060"/>
    <mergeCell ref="R1060:S1060"/>
    <mergeCell ref="T1060:T1061"/>
    <mergeCell ref="X1060:X1061"/>
    <mergeCell ref="J1061:L1061"/>
    <mergeCell ref="M1061:O1061"/>
    <mergeCell ref="C1063:D1063"/>
    <mergeCell ref="C1064:D1064"/>
    <mergeCell ref="C1065:D1065"/>
    <mergeCell ref="A1066:D1066"/>
    <mergeCell ref="D1069:T1069"/>
    <mergeCell ref="D1070:D1071"/>
    <mergeCell ref="E1070:H1070"/>
    <mergeCell ref="I1070:K1070"/>
    <mergeCell ref="L1070:N1070"/>
    <mergeCell ref="O1070:T1070"/>
    <mergeCell ref="E1071:F1071"/>
    <mergeCell ref="G1071:H1071"/>
    <mergeCell ref="J1071:K1071"/>
    <mergeCell ref="M1071:N1071"/>
    <mergeCell ref="O1071:Q1071"/>
    <mergeCell ref="S1071:T1071"/>
    <mergeCell ref="E1072:F1072"/>
    <mergeCell ref="G1072:H1072"/>
    <mergeCell ref="J1072:K1072"/>
    <mergeCell ref="M1072:N1072"/>
    <mergeCell ref="O1072:Q1073"/>
    <mergeCell ref="R1072:R1073"/>
    <mergeCell ref="S1072:T1073"/>
    <mergeCell ref="E1073:F1073"/>
    <mergeCell ref="G1073:H1073"/>
    <mergeCell ref="J1073:K1073"/>
    <mergeCell ref="M1073:N1073"/>
    <mergeCell ref="E1074:F1074"/>
    <mergeCell ref="G1074:H1074"/>
    <mergeCell ref="J1074:K1074"/>
    <mergeCell ref="M1074:N1074"/>
    <mergeCell ref="O1074:Q1076"/>
    <mergeCell ref="R1074:R1076"/>
    <mergeCell ref="S1074:T1076"/>
    <mergeCell ref="E1075:F1075"/>
    <mergeCell ref="G1075:H1075"/>
    <mergeCell ref="J1075:K1075"/>
    <mergeCell ref="M1075:N1075"/>
    <mergeCell ref="E1076:F1076"/>
    <mergeCell ref="G1076:H1076"/>
    <mergeCell ref="J1076:K1076"/>
    <mergeCell ref="M1076:N1076"/>
    <mergeCell ref="E1077:F1077"/>
    <mergeCell ref="G1077:H1077"/>
    <mergeCell ref="J1077:K1077"/>
    <mergeCell ref="M1077:N1077"/>
    <mergeCell ref="O1077:Q1077"/>
    <mergeCell ref="S1077:T1077"/>
    <mergeCell ref="C1170:D1170"/>
    <mergeCell ref="E1078:F1078"/>
    <mergeCell ref="G1078:H1078"/>
    <mergeCell ref="J1078:K1078"/>
    <mergeCell ref="M1078:N1078"/>
    <mergeCell ref="O1078:Q1078"/>
    <mergeCell ref="S1078:T1078"/>
    <mergeCell ref="E1079:F1079"/>
    <mergeCell ref="G1079:H1079"/>
    <mergeCell ref="J1079:K1079"/>
    <mergeCell ref="M1079:N1079"/>
    <mergeCell ref="O1079:Q1079"/>
    <mergeCell ref="S1079:T1079"/>
    <mergeCell ref="E1080:F1080"/>
    <mergeCell ref="G1080:H1080"/>
    <mergeCell ref="J1080:K1080"/>
    <mergeCell ref="M1080:N1080"/>
    <mergeCell ref="O1080:Q1080"/>
    <mergeCell ref="S1080:T1080"/>
    <mergeCell ref="I1170:L1170"/>
    <mergeCell ref="O1170:R1170"/>
    <mergeCell ref="M1162:N1162"/>
    <mergeCell ref="O1162:Q1162"/>
    <mergeCell ref="S1162:T1162"/>
    <mergeCell ref="E1163:F1163"/>
    <mergeCell ref="G1163:H1163"/>
    <mergeCell ref="J1163:K1163"/>
    <mergeCell ref="M1163:N1163"/>
    <mergeCell ref="S1163:T1163"/>
    <mergeCell ref="C1167:D1167"/>
    <mergeCell ref="I1167:L1167"/>
    <mergeCell ref="O1167:R1167"/>
    <mergeCell ref="C1089:D1089"/>
    <mergeCell ref="I1089:L1089"/>
    <mergeCell ref="O1089:R1089"/>
    <mergeCell ref="U1089:Y1089"/>
    <mergeCell ref="E1081:F1081"/>
    <mergeCell ref="G1081:H1081"/>
    <mergeCell ref="J1081:K1081"/>
    <mergeCell ref="M1081:N1081"/>
    <mergeCell ref="O1081:Q1081"/>
    <mergeCell ref="S1081:T1081"/>
    <mergeCell ref="E1082:F1082"/>
    <mergeCell ref="G1082:H1082"/>
    <mergeCell ref="J1082:K1082"/>
    <mergeCell ref="M1082:N1082"/>
    <mergeCell ref="S1082:T1082"/>
    <mergeCell ref="C1086:D1086"/>
    <mergeCell ref="I1086:L1086"/>
    <mergeCell ref="O1086:R1086"/>
    <mergeCell ref="U1086:Y1086"/>
    <mergeCell ref="C1088:D1088"/>
    <mergeCell ref="I1088:L1088"/>
    <mergeCell ref="O1088:R1088"/>
    <mergeCell ref="U1088:Y1088"/>
    <mergeCell ref="A1515:B1515"/>
    <mergeCell ref="C1515:Q1515"/>
    <mergeCell ref="R1515:S1515"/>
    <mergeCell ref="T1515:Y1515"/>
    <mergeCell ref="A1516:B1516"/>
    <mergeCell ref="C1516:Q1516"/>
    <mergeCell ref="R1516:S1516"/>
    <mergeCell ref="T1516:Y1516"/>
    <mergeCell ref="B1520:C1520"/>
    <mergeCell ref="D1520:D1521"/>
    <mergeCell ref="E1520:E1521"/>
    <mergeCell ref="F1520:F1521"/>
    <mergeCell ref="G1520:G1521"/>
    <mergeCell ref="H1520:H1521"/>
    <mergeCell ref="I1520:J1520"/>
    <mergeCell ref="K1520:P1520"/>
    <mergeCell ref="Q1520:R1520"/>
    <mergeCell ref="S1520:T1520"/>
    <mergeCell ref="U1520:U1521"/>
    <mergeCell ref="Y1520:Y1521"/>
    <mergeCell ref="K1521:M1521"/>
    <mergeCell ref="N1521:P1521"/>
    <mergeCell ref="A1517:B1517"/>
    <mergeCell ref="C1517:Q1517"/>
    <mergeCell ref="T1517:Y1517"/>
    <mergeCell ref="A1518:B1518"/>
    <mergeCell ref="C1518:Q1518"/>
    <mergeCell ref="R1518:S1518"/>
    <mergeCell ref="T1518:Y1518"/>
    <mergeCell ref="A1520:A1521"/>
    <mergeCell ref="A1531:H1531"/>
    <mergeCell ref="Q1531:Y1531"/>
    <mergeCell ref="A1534:Y1534"/>
    <mergeCell ref="A1535:Y1535"/>
    <mergeCell ref="A1536:A1537"/>
    <mergeCell ref="B1536:B1537"/>
    <mergeCell ref="C1536:D1537"/>
    <mergeCell ref="E1536:E1537"/>
    <mergeCell ref="F1536:F1537"/>
    <mergeCell ref="G1536:G1537"/>
    <mergeCell ref="H1536:I1536"/>
    <mergeCell ref="J1536:O1536"/>
    <mergeCell ref="P1536:Q1536"/>
    <mergeCell ref="R1536:S1536"/>
    <mergeCell ref="T1536:T1537"/>
    <mergeCell ref="X1536:X1537"/>
    <mergeCell ref="J1537:L1537"/>
    <mergeCell ref="M1537:O1537"/>
    <mergeCell ref="C1539:D1539"/>
    <mergeCell ref="C1540:D1540"/>
    <mergeCell ref="C1541:D1541"/>
    <mergeCell ref="C1542:D1542"/>
    <mergeCell ref="A1543:D1543"/>
    <mergeCell ref="D1546:T1546"/>
    <mergeCell ref="D1547:D1548"/>
    <mergeCell ref="E1547:H1547"/>
    <mergeCell ref="I1547:K1547"/>
    <mergeCell ref="L1547:N1547"/>
    <mergeCell ref="O1547:T1547"/>
    <mergeCell ref="E1548:F1548"/>
    <mergeCell ref="G1548:H1548"/>
    <mergeCell ref="J1548:K1548"/>
    <mergeCell ref="M1548:N1548"/>
    <mergeCell ref="O1548:Q1548"/>
    <mergeCell ref="S1548:T1548"/>
    <mergeCell ref="E1549:F1549"/>
    <mergeCell ref="G1549:H1549"/>
    <mergeCell ref="J1549:K1549"/>
    <mergeCell ref="M1549:N1549"/>
    <mergeCell ref="O1549:Q1550"/>
    <mergeCell ref="R1549:R1550"/>
    <mergeCell ref="S1549:T1550"/>
    <mergeCell ref="E1550:F1550"/>
    <mergeCell ref="G1550:H1550"/>
    <mergeCell ref="J1550:K1550"/>
    <mergeCell ref="M1550:N1550"/>
    <mergeCell ref="E1551:F1551"/>
    <mergeCell ref="G1551:H1551"/>
    <mergeCell ref="J1551:K1551"/>
    <mergeCell ref="M1551:N1551"/>
    <mergeCell ref="O1551:Q1553"/>
    <mergeCell ref="R1551:R1553"/>
    <mergeCell ref="S1551:T1553"/>
    <mergeCell ref="E1552:F1552"/>
    <mergeCell ref="G1552:H1552"/>
    <mergeCell ref="J1552:K1552"/>
    <mergeCell ref="M1552:N1552"/>
    <mergeCell ref="E1553:F1553"/>
    <mergeCell ref="G1553:H1553"/>
    <mergeCell ref="J1553:K1553"/>
    <mergeCell ref="M1553:N1553"/>
    <mergeCell ref="E1554:F1554"/>
    <mergeCell ref="G1554:H1554"/>
    <mergeCell ref="J1554:K1554"/>
    <mergeCell ref="M1554:N1554"/>
    <mergeCell ref="O1554:Q1554"/>
    <mergeCell ref="S1554:T1554"/>
    <mergeCell ref="E1555:F1555"/>
    <mergeCell ref="G1555:H1555"/>
    <mergeCell ref="J1555:K1555"/>
    <mergeCell ref="M1555:N1555"/>
    <mergeCell ref="O1555:Q1555"/>
    <mergeCell ref="S1555:T1555"/>
    <mergeCell ref="E1556:F1556"/>
    <mergeCell ref="G1556:H1556"/>
    <mergeCell ref="J1556:K1556"/>
    <mergeCell ref="M1556:N1556"/>
    <mergeCell ref="O1556:Q1556"/>
    <mergeCell ref="S1556:T1556"/>
    <mergeCell ref="E1557:F1557"/>
    <mergeCell ref="G1557:H1557"/>
    <mergeCell ref="J1557:K1557"/>
    <mergeCell ref="M1557:N1557"/>
    <mergeCell ref="O1557:Q1557"/>
    <mergeCell ref="S1557:T1557"/>
    <mergeCell ref="C1566:D1566"/>
    <mergeCell ref="I1566:L1566"/>
    <mergeCell ref="O1566:R1566"/>
    <mergeCell ref="U1566:Y1566"/>
    <mergeCell ref="A2141:Y2141"/>
    <mergeCell ref="A2143:Y2143"/>
    <mergeCell ref="X2144:Y2144"/>
    <mergeCell ref="A2145:N2145"/>
    <mergeCell ref="Q2145:Y2145"/>
    <mergeCell ref="A2148:B2148"/>
    <mergeCell ref="C2148:Q2148"/>
    <mergeCell ref="R2148:Y2148"/>
    <mergeCell ref="E1558:F1558"/>
    <mergeCell ref="G1558:H1558"/>
    <mergeCell ref="J1558:K1558"/>
    <mergeCell ref="M1558:N1558"/>
    <mergeCell ref="O1558:Q1558"/>
    <mergeCell ref="S1558:T1558"/>
    <mergeCell ref="E1559:F1559"/>
    <mergeCell ref="G1559:H1559"/>
    <mergeCell ref="J1559:K1559"/>
    <mergeCell ref="M1559:N1559"/>
    <mergeCell ref="S1559:T1559"/>
    <mergeCell ref="C1563:D1563"/>
    <mergeCell ref="I1563:L1563"/>
    <mergeCell ref="O1563:R1563"/>
    <mergeCell ref="U1563:Y1563"/>
    <mergeCell ref="C1565:D1565"/>
    <mergeCell ref="I1565:L1565"/>
    <mergeCell ref="O1565:R1565"/>
    <mergeCell ref="U1565:Y1565"/>
    <mergeCell ref="O1882:R1882"/>
    <mergeCell ref="A2149:B2149"/>
    <mergeCell ref="C2149:Q2149"/>
    <mergeCell ref="R2149:S2149"/>
    <mergeCell ref="T2149:Y2149"/>
    <mergeCell ref="A2150:B2150"/>
    <mergeCell ref="C2150:Q2150"/>
    <mergeCell ref="R2150:S2150"/>
    <mergeCell ref="T2150:Y2150"/>
    <mergeCell ref="A2151:B2151"/>
    <mergeCell ref="C2151:Q2151"/>
    <mergeCell ref="R2151:S2151"/>
    <mergeCell ref="T2151:Y2151"/>
    <mergeCell ref="C1620:D1620"/>
    <mergeCell ref="G2028:H2028"/>
    <mergeCell ref="U1956:Y1956"/>
    <mergeCell ref="C1958:D1958"/>
    <mergeCell ref="I1958:L1958"/>
    <mergeCell ref="O1958:R1958"/>
    <mergeCell ref="U1958:Y1958"/>
    <mergeCell ref="C1959:D1959"/>
    <mergeCell ref="I1959:L1959"/>
    <mergeCell ref="O1959:R1959"/>
    <mergeCell ref="U1959:Y1959"/>
    <mergeCell ref="C2036:D2036"/>
    <mergeCell ref="I2036:L2036"/>
    <mergeCell ref="O2036:R2036"/>
    <mergeCell ref="A2152:B2152"/>
    <mergeCell ref="C2152:Q2152"/>
    <mergeCell ref="T2152:Y2152"/>
    <mergeCell ref="A2153:B2153"/>
    <mergeCell ref="C2153:Q2153"/>
    <mergeCell ref="R2153:S2153"/>
    <mergeCell ref="T2153:Y2153"/>
    <mergeCell ref="A2155:A2156"/>
    <mergeCell ref="B2155:C2155"/>
    <mergeCell ref="D2155:D2156"/>
    <mergeCell ref="E2155:E2156"/>
    <mergeCell ref="F2155:F2156"/>
    <mergeCell ref="G2155:G2156"/>
    <mergeCell ref="H2155:H2156"/>
    <mergeCell ref="I2155:J2155"/>
    <mergeCell ref="K2155:P2155"/>
    <mergeCell ref="Q2155:R2155"/>
    <mergeCell ref="S2155:T2155"/>
    <mergeCell ref="U2155:U2156"/>
    <mergeCell ref="Y2155:Y2156"/>
    <mergeCell ref="K2156:M2156"/>
    <mergeCell ref="N2156:P2156"/>
    <mergeCell ref="A2166:H2166"/>
    <mergeCell ref="Q2166:Y2166"/>
    <mergeCell ref="A2169:Y2169"/>
    <mergeCell ref="A2170:Y2170"/>
    <mergeCell ref="A2171:A2172"/>
    <mergeCell ref="B2171:B2172"/>
    <mergeCell ref="C2171:D2172"/>
    <mergeCell ref="E2171:E2172"/>
    <mergeCell ref="F2171:F2172"/>
    <mergeCell ref="G2171:G2172"/>
    <mergeCell ref="H2171:I2171"/>
    <mergeCell ref="J2171:O2171"/>
    <mergeCell ref="P2171:Q2171"/>
    <mergeCell ref="R2171:S2171"/>
    <mergeCell ref="T2171:T2172"/>
    <mergeCell ref="X2171:X2172"/>
    <mergeCell ref="J2172:L2172"/>
    <mergeCell ref="M2172:O2172"/>
    <mergeCell ref="C2174:D2174"/>
    <mergeCell ref="C2175:D2175"/>
    <mergeCell ref="C2176:D2176"/>
    <mergeCell ref="A2177:D2177"/>
    <mergeCell ref="D2180:T2180"/>
    <mergeCell ref="D2181:D2182"/>
    <mergeCell ref="E2181:H2181"/>
    <mergeCell ref="I2181:K2181"/>
    <mergeCell ref="L2181:N2181"/>
    <mergeCell ref="O2181:T2181"/>
    <mergeCell ref="E2182:F2182"/>
    <mergeCell ref="G2182:H2182"/>
    <mergeCell ref="J2182:K2182"/>
    <mergeCell ref="M2182:N2182"/>
    <mergeCell ref="O2182:Q2182"/>
    <mergeCell ref="S2182:T2182"/>
    <mergeCell ref="E2183:F2183"/>
    <mergeCell ref="G2183:H2183"/>
    <mergeCell ref="J2183:K2183"/>
    <mergeCell ref="M2183:N2183"/>
    <mergeCell ref="O2183:Q2184"/>
    <mergeCell ref="R2183:R2184"/>
    <mergeCell ref="S2183:T2184"/>
    <mergeCell ref="E2184:F2184"/>
    <mergeCell ref="G2184:H2184"/>
    <mergeCell ref="J2184:K2184"/>
    <mergeCell ref="M2184:N2184"/>
    <mergeCell ref="E2185:F2185"/>
    <mergeCell ref="G2185:H2185"/>
    <mergeCell ref="J2185:K2185"/>
    <mergeCell ref="M2185:N2185"/>
    <mergeCell ref="O2185:Q2187"/>
    <mergeCell ref="R2185:R2187"/>
    <mergeCell ref="S2185:T2187"/>
    <mergeCell ref="E2186:F2186"/>
    <mergeCell ref="G2186:H2186"/>
    <mergeCell ref="J2186:K2186"/>
    <mergeCell ref="M2186:N2186"/>
    <mergeCell ref="E2187:F2187"/>
    <mergeCell ref="G2187:H2187"/>
    <mergeCell ref="J2187:K2187"/>
    <mergeCell ref="M2187:N2187"/>
    <mergeCell ref="E2188:F2188"/>
    <mergeCell ref="G2188:H2188"/>
    <mergeCell ref="J2188:K2188"/>
    <mergeCell ref="M2188:N2188"/>
    <mergeCell ref="O2188:Q2188"/>
    <mergeCell ref="S2188:T2188"/>
    <mergeCell ref="E2189:F2189"/>
    <mergeCell ref="G2189:H2189"/>
    <mergeCell ref="J2189:K2189"/>
    <mergeCell ref="M2189:N2189"/>
    <mergeCell ref="O2189:Q2189"/>
    <mergeCell ref="S2189:T2189"/>
    <mergeCell ref="E2190:F2190"/>
    <mergeCell ref="G2190:H2190"/>
    <mergeCell ref="J2190:K2190"/>
    <mergeCell ref="M2190:N2190"/>
    <mergeCell ref="O2190:Q2190"/>
    <mergeCell ref="S2190:T2190"/>
    <mergeCell ref="E2191:F2191"/>
    <mergeCell ref="G2191:H2191"/>
    <mergeCell ref="J2191:K2191"/>
    <mergeCell ref="M2191:N2191"/>
    <mergeCell ref="O2191:Q2191"/>
    <mergeCell ref="S2191:T2191"/>
    <mergeCell ref="C2200:D2200"/>
    <mergeCell ref="I2200:L2200"/>
    <mergeCell ref="O2200:R2200"/>
    <mergeCell ref="U2200:Y2200"/>
    <mergeCell ref="E2192:F2192"/>
    <mergeCell ref="G2192:H2192"/>
    <mergeCell ref="J2192:K2192"/>
    <mergeCell ref="M2192:N2192"/>
    <mergeCell ref="O2192:Q2192"/>
    <mergeCell ref="S2192:T2192"/>
    <mergeCell ref="E2193:F2193"/>
    <mergeCell ref="G2193:H2193"/>
    <mergeCell ref="J2193:K2193"/>
    <mergeCell ref="M2193:N2193"/>
    <mergeCell ref="S2193:T2193"/>
    <mergeCell ref="C2197:D2197"/>
    <mergeCell ref="I2197:L2197"/>
    <mergeCell ref="O2197:R2197"/>
    <mergeCell ref="U2197:Y2197"/>
    <mergeCell ref="C2199:D2199"/>
    <mergeCell ref="I2199:L2199"/>
    <mergeCell ref="O2199:R2199"/>
    <mergeCell ref="U2199:Y2199"/>
  </mergeCells>
  <phoneticPr fontId="24" type="noConversion"/>
  <pageMargins left="0.23622047244094491" right="3.937007874015748E-2" top="0.19685039370078741" bottom="0.19685039370078741" header="0.31496062992125984" footer="0.31496062992125984"/>
  <pageSetup scale="4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 1</vt:lpstr>
      <vt:lpstr>'hoja 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Ayuntamiento(hp14)</dc:creator>
  <cp:lastModifiedBy>USUARIO</cp:lastModifiedBy>
  <cp:lastPrinted>2022-04-27T16:27:46Z</cp:lastPrinted>
  <dcterms:created xsi:type="dcterms:W3CDTF">2019-08-27T16:45:25Z</dcterms:created>
  <dcterms:modified xsi:type="dcterms:W3CDTF">2022-04-27T16:37:28Z</dcterms:modified>
</cp:coreProperties>
</file>